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170" activeTab="0"/>
  </bookViews>
  <sheets>
    <sheet name="参加申込書" sheetId="1" r:id="rId1"/>
    <sheet name="参加申込書_入力例" sheetId="2" r:id="rId2"/>
    <sheet name="メンバー提出用紙（1日目）" sheetId="3" r:id="rId3"/>
    <sheet name="メンバー提出用紙（2日目）" sheetId="4" r:id="rId4"/>
  </sheets>
  <definedNames>
    <definedName name="_xlnm.Print_Area" localSheetId="2">'メンバー提出用紙（1日目）'!$A$4:$U$63</definedName>
    <definedName name="_xlnm.Print_Area" localSheetId="3">'メンバー提出用紙（2日目）'!$A$4:$U$70</definedName>
    <definedName name="_xlnm.Print_Area" localSheetId="0">'参加申込書'!$D$1:$AX$28</definedName>
    <definedName name="_xlnm.Print_Area" localSheetId="1">'参加申込書_入力例'!$D$1:$AX$28</definedName>
  </definedNames>
  <calcPr fullCalcOnLoad="1"/>
</workbook>
</file>

<file path=xl/sharedStrings.xml><?xml version="1.0" encoding="utf-8"?>
<sst xmlns="http://schemas.openxmlformats.org/spreadsheetml/2006/main" count="444" uniqueCount="299">
  <si>
    <t>ポジション</t>
  </si>
  <si>
    <t>選手登録番号</t>
  </si>
  <si>
    <t>TEAMNO</t>
  </si>
  <si>
    <t>NAMEKANJI</t>
  </si>
  <si>
    <t>NAMEKANA</t>
  </si>
  <si>
    <t>BDATE</t>
  </si>
  <si>
    <t>PLAYERNO</t>
  </si>
  <si>
    <t>チーム名</t>
  </si>
  <si>
    <t>携帯電話</t>
  </si>
  <si>
    <t>（</t>
  </si>
  <si>
    <t>）</t>
  </si>
  <si>
    <t>〒</t>
  </si>
  <si>
    <t>シャツ</t>
  </si>
  <si>
    <t>ショーツ</t>
  </si>
  <si>
    <t>監　督</t>
  </si>
  <si>
    <t>フリガナ</t>
  </si>
  <si>
    <t>E-mail</t>
  </si>
  <si>
    <t>ＴＥＬ</t>
  </si>
  <si>
    <t>ＦＡＸ</t>
  </si>
  <si>
    <t>参 加 申 込 書</t>
  </si>
  <si>
    <t>ストッキング</t>
  </si>
  <si>
    <t>キャプテン</t>
  </si>
  <si>
    <t>大会初日</t>
  </si>
  <si>
    <t>GK</t>
  </si>
  <si>
    <t>DF</t>
  </si>
  <si>
    <t>条件設定</t>
  </si>
  <si>
    <t>＜主催者使用欄＞</t>
  </si>
  <si>
    <t>MF</t>
  </si>
  <si>
    <t>FW</t>
  </si>
  <si>
    <t>年齢
（大会初日時点）</t>
  </si>
  <si>
    <t>ＧＫ〔正〕</t>
  </si>
  <si>
    <t>ＧＫ〔副〕</t>
  </si>
  <si>
    <t>青</t>
  </si>
  <si>
    <t>黄</t>
  </si>
  <si>
    <t>緑</t>
  </si>
  <si>
    <t>赤</t>
  </si>
  <si>
    <t>　生年月日　</t>
  </si>
  <si>
    <t>住所</t>
  </si>
  <si>
    <t>区分</t>
  </si>
  <si>
    <t>チーム連絡
責任者</t>
  </si>
  <si>
    <t>090-1234-5678</t>
  </si>
  <si>
    <t>年齢</t>
  </si>
  <si>
    <t>ＦＰ〔副〕</t>
  </si>
  <si>
    <t>ＦＰ〔正〕</t>
  </si>
  <si>
    <t>勤務先</t>
  </si>
  <si>
    <t>チーム役員・役職</t>
  </si>
  <si>
    <t>代表者</t>
  </si>
  <si>
    <t xml:space="preserve">
</t>
  </si>
  <si>
    <t>滋賀</t>
  </si>
  <si>
    <t>岐阜</t>
  </si>
  <si>
    <t>三重</t>
  </si>
  <si>
    <t>愛知</t>
  </si>
  <si>
    <t>静岡</t>
  </si>
  <si>
    <t>福井</t>
  </si>
  <si>
    <t>北海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</si>
  <si>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</si>
  <si>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</si>
  <si>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</si>
  <si>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</si>
  <si>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</si>
  <si>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</si>
  <si>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</si>
  <si>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</si>
  <si>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</si>
  <si>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</si>
  <si>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</si>
  <si>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</si>
  <si>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</si>
  <si>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</si>
  <si>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</si>
  <si>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</si>
  <si>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</si>
  <si>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</si>
  <si>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</si>
  <si>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</si>
  <si>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</si>
  <si>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</si>
  <si>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</si>
  <si>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</si>
  <si>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</si>
  <si>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</si>
  <si>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</si>
  <si>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</si>
  <si>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</si>
  <si>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</si>
  <si>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</si>
  <si>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</si>
  <si>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</si>
  <si>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</si>
  <si>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</si>
  <si>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</si>
  <si>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</si>
  <si>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キャプテン</t>
  </si>
  <si>
    <t>参 加 申 込 書</t>
  </si>
  <si>
    <t>北海</t>
  </si>
  <si>
    <t>青森</t>
  </si>
  <si>
    <t>岩手</t>
  </si>
  <si>
    <t>フリガナ</t>
  </si>
  <si>
    <t>宮城</t>
  </si>
  <si>
    <t>秋田</t>
  </si>
  <si>
    <t>代表者</t>
  </si>
  <si>
    <t>チーム連絡
責任者</t>
  </si>
  <si>
    <t>山形</t>
  </si>
  <si>
    <t>福島</t>
  </si>
  <si>
    <t>茨城</t>
  </si>
  <si>
    <t>栃木</t>
  </si>
  <si>
    <t>ＴＥＬ</t>
  </si>
  <si>
    <t>群馬</t>
  </si>
  <si>
    <t>ＦＡＸ</t>
  </si>
  <si>
    <t>埼玉</t>
  </si>
  <si>
    <t>ＦＰ〔正〕</t>
  </si>
  <si>
    <t>ＦＰ〔副〕</t>
  </si>
  <si>
    <t>ＧＫ〔正〕</t>
  </si>
  <si>
    <t>ＧＫ〔副〕</t>
  </si>
  <si>
    <t>千葉</t>
  </si>
  <si>
    <t>長野</t>
  </si>
  <si>
    <t>東京</t>
  </si>
  <si>
    <t>神奈川</t>
  </si>
  <si>
    <t>山梨</t>
  </si>
  <si>
    <t>　生年月日　</t>
  </si>
  <si>
    <t xml:space="preserve">
</t>
  </si>
  <si>
    <t>三重</t>
  </si>
  <si>
    <t>福井</t>
  </si>
  <si>
    <t>岐阜</t>
  </si>
  <si>
    <t>静岡</t>
  </si>
  <si>
    <t>愛知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</si>
  <si>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</si>
  <si>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</si>
  <si>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</si>
  <si>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</si>
  <si>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</si>
  <si>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</si>
  <si>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</si>
  <si>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</si>
  <si>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</si>
  <si>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</si>
  <si>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</si>
  <si>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</si>
  <si>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</si>
  <si>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</si>
  <si>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</si>
  <si>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</si>
  <si>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</si>
  <si>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</si>
  <si>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</si>
  <si>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</si>
  <si>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</si>
  <si>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</si>
  <si>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</si>
  <si>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自宅・勤務先</t>
  </si>
  <si>
    <t>選手
番号</t>
  </si>
  <si>
    <t>新潟</t>
  </si>
  <si>
    <t>富山</t>
  </si>
  <si>
    <t>石川</t>
  </si>
  <si>
    <t>第●回JFA(地域)●●ガールズ・エイト（U-12）サッカー大会</t>
  </si>
  <si>
    <t>03-3456-7890</t>
  </si>
  <si>
    <t>03-3456-0987</t>
  </si>
  <si>
    <t>fairplayrespect@xxmail.com</t>
  </si>
  <si>
    <t>コーチ</t>
  </si>
  <si>
    <t>（</t>
  </si>
  <si>
    <t>）</t>
  </si>
  <si>
    <t>E-mail</t>
  </si>
  <si>
    <t>帯同審判員</t>
  </si>
  <si>
    <t>ＧＫコーチ</t>
  </si>
  <si>
    <t>チーム紹介</t>
  </si>
  <si>
    <t>ユニフォーム
カラー</t>
  </si>
  <si>
    <t>●●●選抜ドリームス</t>
  </si>
  <si>
    <t>●●区▲▲1-2-3</t>
  </si>
  <si>
    <t>123-4567</t>
  </si>
  <si>
    <t xml:space="preserve">年間を通して●●トレセンU-12女子ブロックとして活動してきた選手で構成されたチームです。
『攻守において観て判断する』、『良い準備から予測して守備をする』をテーマとして取り組んできました。これまでのトレーニングで、選手たちは意図のあるプレーを繰り返し、多くのチャレンジをしてきました。また、男子選手とのトレーニングマッチなども経験し、徐々に成長してきたと感じています。
これまでの経験を活かし、自信と誇りを持って最後まで精一杯頑張ります。
また、この大会に参加できる喜びと、素晴らしい環境の中で多くのサッカー仲間たちとサッカーができることに感謝し、そして、リスペクトの気持ちを常に持ち、支えてくれる人たちに感謝の気持ちを忘れずにプレーしたいと思います。また、大きな自信と課題を持ち帰れるよう、監督、コーチ、帯同審判、選手が一つになり、一生懸命、最後まで戦いたいと思います。
</t>
  </si>
  <si>
    <t>身長</t>
  </si>
  <si>
    <t>体重</t>
  </si>
  <si>
    <t>@</t>
  </si>
  <si>
    <t>●●●センバツドリームス</t>
  </si>
  <si>
    <t>チーム名</t>
  </si>
  <si>
    <t>監督氏名</t>
  </si>
  <si>
    <t>登録・出場選手１８名／該当試合に☑記入／各試合のピリオド出場選手に○記入</t>
  </si>
  <si>
    <r>
      <t>試合結果記入欄</t>
    </r>
    <r>
      <rPr>
        <sz val="10"/>
        <rFont val="ＭＳ Ｐゴシック"/>
        <family val="3"/>
      </rPr>
      <t xml:space="preserve">
</t>
    </r>
    <r>
      <rPr>
        <sz val="10"/>
        <rFont val="ＭＳ Ｐゴシック"/>
        <family val="3"/>
      </rPr>
      <t>得点者：背番号/名前/時間
ｱｼｽﾄ：背番号/名前</t>
    </r>
  </si>
  <si>
    <t>正</t>
  </si>
  <si>
    <t>副</t>
  </si>
  <si>
    <t>第１日目</t>
  </si>
  <si>
    <t xml:space="preserve"> </t>
  </si>
  <si>
    <t>□予選ﾘｰｸﾞ
第1試合</t>
  </si>
  <si>
    <t>□予選ﾘｰｸﾞ
第2試合</t>
  </si>
  <si>
    <t>□予選ﾘｰｸﾞ
第３試合</t>
  </si>
  <si>
    <r>
      <t>　□予選リーグ第１試合
　　　　（　　-　　）
　　　　（　　-　　）
　</t>
    </r>
    <r>
      <rPr>
        <sz val="10"/>
        <rFont val="ＭＳ Ｐゴシック"/>
        <family val="3"/>
      </rPr>
      <t>得点者／ｱｼｽﾄ／時間</t>
    </r>
    <r>
      <rPr>
        <sz val="12"/>
        <rFont val="ＭＳ Ｐゴシック"/>
        <family val="3"/>
      </rPr>
      <t xml:space="preserve">
 懲罰：</t>
    </r>
  </si>
  <si>
    <t>対戦チーム名</t>
  </si>
  <si>
    <t>　対：</t>
  </si>
  <si>
    <t>背番号</t>
  </si>
  <si>
    <t>選　手　名</t>
  </si>
  <si>
    <t>第１</t>
  </si>
  <si>
    <t>第２</t>
  </si>
  <si>
    <t>第３</t>
  </si>
  <si>
    <r>
      <t>　□予選リーグ第２試合
　　　　（　　-　　）
　　　　（　　-　　）
　</t>
    </r>
    <r>
      <rPr>
        <sz val="10"/>
        <rFont val="ＭＳ Ｐゴシック"/>
        <family val="3"/>
      </rPr>
      <t>得点者／ｱｼｽﾄ／時間</t>
    </r>
    <r>
      <rPr>
        <sz val="12"/>
        <rFont val="ＭＳ Ｐゴシック"/>
        <family val="3"/>
      </rPr>
      <t xml:space="preserve">
 懲罰：</t>
    </r>
  </si>
  <si>
    <r>
      <t>　□予選リーグ第３試合
　　　　（　　-　　）
　　　　（　　-　　）
　</t>
    </r>
    <r>
      <rPr>
        <sz val="10"/>
        <rFont val="ＭＳ Ｐゴシック"/>
        <family val="3"/>
      </rPr>
      <t>得点者／ｱｼｽﾄ／時間</t>
    </r>
    <r>
      <rPr>
        <sz val="12"/>
        <rFont val="ＭＳ Ｐゴシック"/>
        <family val="3"/>
      </rPr>
      <t xml:space="preserve">
 懲罰：</t>
    </r>
  </si>
  <si>
    <t>※　試合ごとにコート本部へ２部提出してください。</t>
  </si>
  <si>
    <t>TEL</t>
  </si>
  <si>
    <t>試合終了後１部を返却します。（正）</t>
  </si>
  <si>
    <t>次の試合には返却されたものを含めて２部提出してください。</t>
  </si>
  <si>
    <t>１試合目</t>
  </si>
  <si>
    <t>⇒</t>
  </si>
  <si>
    <t>試合終了後返却</t>
  </si>
  <si>
    <t>コート本部で回収</t>
  </si>
  <si>
    <t>２試合目</t>
  </si>
  <si>
    <t>第１試合終了後返却されたもの　　　　　　　　試合終了後返却</t>
  </si>
  <si>
    <t>３試合目</t>
  </si>
  <si>
    <t>⇒　正副ともにコート本部で回収</t>
  </si>
  <si>
    <t>第２日目</t>
  </si>
  <si>
    <t>□交流ﾘｰｸﾞ
第1試合</t>
  </si>
  <si>
    <t>□交流ﾘｰｸﾞ
第2試合</t>
  </si>
  <si>
    <t>□準決勝</t>
  </si>
  <si>
    <t>□決勝ﾘｰｸﾞ
第1試合</t>
  </si>
  <si>
    <t>□決勝ﾘｰｸﾞ
第2試合</t>
  </si>
  <si>
    <t>□決　勝</t>
  </si>
  <si>
    <r>
      <t>　□交流戦　第１試合
　□決勝リーグ第１試合
　　　　（　　-　　）
　　　　（　　-　　）
　</t>
    </r>
    <r>
      <rPr>
        <sz val="10"/>
        <rFont val="ＭＳ Ｐゴシック"/>
        <family val="3"/>
      </rPr>
      <t>得点者／ｱｼｽﾄ／時間</t>
    </r>
    <r>
      <rPr>
        <sz val="12"/>
        <rFont val="ＭＳ Ｐゴシック"/>
        <family val="3"/>
      </rPr>
      <t xml:space="preserve">
　懲罰：</t>
    </r>
  </si>
  <si>
    <r>
      <t>　□交流戦　第２試合
　□決勝リーグ第２試合
　　　　（　　-　　）
　　　　（　　-　　）
　</t>
    </r>
    <r>
      <rPr>
        <sz val="10"/>
        <rFont val="ＭＳ Ｐゴシック"/>
        <family val="3"/>
      </rPr>
      <t>得点者／ｱｼｽﾄ／時間</t>
    </r>
    <r>
      <rPr>
        <sz val="12"/>
        <rFont val="ＭＳ Ｐゴシック"/>
        <family val="3"/>
      </rPr>
      <t xml:space="preserve">
　懲罰：</t>
    </r>
  </si>
  <si>
    <r>
      <t>　□準決勝
　　　　（　　-　　）
　　　　（　　-　　）
　　　　　　PK
　</t>
    </r>
    <r>
      <rPr>
        <sz val="10"/>
        <rFont val="ＭＳ Ｐゴシック"/>
        <family val="3"/>
      </rPr>
      <t>得点者／ｱｼｽﾄ／時間</t>
    </r>
    <r>
      <rPr>
        <sz val="12"/>
        <rFont val="ＭＳ Ｐゴシック"/>
        <family val="3"/>
      </rPr>
      <t xml:space="preserve">
　懲罰：</t>
    </r>
  </si>
  <si>
    <r>
      <t>　□決　　勝
　　　　（　　-　　）
　　　　（　　-　　）
　　　　　　PK
　</t>
    </r>
    <r>
      <rPr>
        <sz val="10"/>
        <rFont val="ＭＳ Ｐゴシック"/>
        <family val="3"/>
      </rPr>
      <t>得点者／ｱｼｽﾄ／時間</t>
    </r>
    <r>
      <rPr>
        <sz val="12"/>
        <rFont val="ＭＳ Ｐゴシック"/>
        <family val="3"/>
      </rPr>
      <t xml:space="preserve">
　懲罰：</t>
    </r>
  </si>
  <si>
    <t>第１試合終了後返却されたもの（決勝トーナメント進出チームに）</t>
  </si>
  <si>
    <t>試合終了後返却　（他はコート本部で回収）</t>
  </si>
  <si>
    <t>第２試合終了後返却されたもの（決勝戦進出チームに）</t>
  </si>
  <si>
    <t>４試合目</t>
  </si>
  <si>
    <t>メンバー提出用紙</t>
  </si>
  <si>
    <t>キヤノン ガールズ・エイト　</t>
  </si>
  <si>
    <t>　　月　　日</t>
  </si>
  <si>
    <t>　　月　　日</t>
  </si>
  <si>
    <t>※メンバー提出用紙としてご活用ください。</t>
  </si>
  <si>
    <t>※チーム名、選手番号、選手名は参加申込書データから連動していますので、入力の必要はありません。</t>
  </si>
  <si>
    <t xml:space="preserve">記載者氏名 　　 </t>
  </si>
  <si>
    <t>記載者氏名　　　</t>
  </si>
  <si>
    <t>ＦＰ</t>
  </si>
  <si>
    <t>ＧＫ</t>
  </si>
  <si>
    <t>ユニフォーム
カラー</t>
  </si>
  <si>
    <t>シャツ</t>
  </si>
  <si>
    <t>ショーツ</t>
  </si>
  <si>
    <t>対戦チーム</t>
  </si>
  <si>
    <t>※大会条件にあわせて設定しせ下さい。</t>
  </si>
  <si>
    <t>所属チーム名</t>
  </si>
  <si>
    <t>氏名
（姓・名の間はスペース）</t>
  </si>
  <si>
    <t>フリガナ
（姓・名の間はスペース）</t>
  </si>
  <si>
    <t>フリガナ
（姓・名の間はスペース）</t>
  </si>
  <si>
    <t>北海　美保</t>
  </si>
  <si>
    <t>青森　ゆかり</t>
  </si>
  <si>
    <t>岩手　梓</t>
  </si>
  <si>
    <t>宮城　紗希</t>
  </si>
  <si>
    <t>秋田　彩</t>
  </si>
  <si>
    <t>山形　夢穂</t>
  </si>
  <si>
    <t>福島　梢</t>
  </si>
  <si>
    <t>茨城　あや</t>
  </si>
  <si>
    <t>栃木　奈穂美</t>
  </si>
  <si>
    <t>群馬　穂希</t>
  </si>
  <si>
    <t>埼玉　忍</t>
  </si>
  <si>
    <t>千葉　めぐみ</t>
  </si>
  <si>
    <t>東京　瑠美</t>
  </si>
  <si>
    <t>神奈川　明日菜</t>
  </si>
  <si>
    <t>山梨　優衣香</t>
  </si>
  <si>
    <t>長野　真奈</t>
  </si>
  <si>
    <t>新潟　優季</t>
  </si>
  <si>
    <t>富山　あゆみ</t>
  </si>
  <si>
    <t>ホッカイ　ミホ</t>
  </si>
  <si>
    <t>アオモリ　ユカリ</t>
  </si>
  <si>
    <t>イワテ　アズサ</t>
  </si>
  <si>
    <t>ミヤギ　サキ</t>
  </si>
  <si>
    <t>アキタ　アヤ</t>
  </si>
  <si>
    <t>ヤマガタ　ミズホ</t>
  </si>
  <si>
    <t>フクシマ　アズサ</t>
  </si>
  <si>
    <t>イバラギ　アヤ</t>
  </si>
  <si>
    <t>トチギ　ナホミ</t>
  </si>
  <si>
    <t>グンマ　ホマレ</t>
  </si>
  <si>
    <t>サイタマ　シノブ</t>
  </si>
  <si>
    <t>チバ　メグミ</t>
  </si>
  <si>
    <t>トウキョウ　ルミ</t>
  </si>
  <si>
    <t>カナガワ　アスナ</t>
  </si>
  <si>
    <t>ヤマナシ　ユイカ</t>
  </si>
  <si>
    <t>ナガノ　マナ</t>
  </si>
  <si>
    <t>ニイガタ　ユウキ</t>
  </si>
  <si>
    <t>トヤマ　アユミ</t>
  </si>
  <si>
    <t>石川　則夫</t>
  </si>
  <si>
    <t>福井　順</t>
  </si>
  <si>
    <t>静岡　麻子</t>
  </si>
  <si>
    <t>愛知　信弘</t>
  </si>
  <si>
    <t>三重　由美</t>
  </si>
  <si>
    <t>イシカワ　ノリオ</t>
  </si>
  <si>
    <t>フクイ　ジュン</t>
  </si>
  <si>
    <t>シズオカ　アサコ</t>
  </si>
  <si>
    <t>アイチ　ノブヒロ</t>
  </si>
  <si>
    <t>ミエ　ユミ</t>
  </si>
  <si>
    <t>生年月日(YYYY/MM/DD)　</t>
  </si>
  <si>
    <t>氏名
（姓・名の間は
スペース）</t>
  </si>
  <si>
    <t>フリガナ
（姓・名の間は
スペース）</t>
  </si>
  <si>
    <t>氏名
（姓・名の間は
スペース）</t>
  </si>
  <si>
    <t>文京　太郎</t>
  </si>
  <si>
    <t>ブンキョウ　タロウ</t>
  </si>
  <si>
    <t>本郷　大介</t>
  </si>
  <si>
    <t>ホンゴウ　ダイスケ</t>
  </si>
  <si>
    <t>凸凹商事㈱</t>
  </si>
  <si>
    <t>備考</t>
  </si>
  <si>
    <t>ソックス</t>
  </si>
  <si>
    <t>第17回JFA北海道ガールズ・エイト（U-12）サッカー大会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</si>
</sst>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/d"/>
    <numFmt numFmtId="182" formatCode="####&quot;年&quot;"/>
    <numFmt numFmtId="183" formatCode="&quot;提&quot;&quot;出&quot;&quot;締&quot;&quot;切&quot;\ \:\ m&quot;月&quot;d&quot;日(&quot;aaa\)&quot;ま&quot;&quot;で&quot;"/>
    <numFmt numFmtId="184" formatCode="####&quot;年&quot;&quot;度&quot;"/>
    <numFmt numFmtId="185" formatCode="&quot;第&quot;##&quot;回&quot;"/>
    <numFmt numFmtId="186" formatCode="mmm\-yyyy"/>
    <numFmt numFmtId="187" formatCode="yyyy&quot;年&quot;m&quot;月&quot;d&quot;日&quot;;@"/>
    <numFmt numFmtId="188" formatCode="m&quot;月&quot;d&quot;日(&quot;aaa\)"/>
    <numFmt numFmtId="189" formatCode="0_);[Red]\(0\)"/>
    <numFmt numFmtId="190" formatCode="\ \:\ m&quot;月&quot;d&quot;日(&quot;aaa\)&quot;ま&quot;&quot;で&quot;"/>
    <numFmt numFmtId="191" formatCode="m&quot;月&quot;d&quot;日(&quot;aaa\)&quot;ま&quot;&quot;で&quot;"/>
    <numFmt numFmtId="192" formatCode="0000000000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18"/>
      <name val="HGP創英角ｺﾞｼｯｸUB"/>
      <family val="3"/>
    </font>
    <font>
      <b/>
      <sz val="18"/>
      <name val="ＭＳ ゴシック"/>
      <family val="3"/>
    </font>
    <font>
      <b/>
      <sz val="7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26"/>
      <name val="HGP創英角ｺﾞｼｯｸUB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b/>
      <sz val="9"/>
      <name val="ＭＳ ゴシック"/>
      <family val="3"/>
    </font>
    <font>
      <sz val="20"/>
      <name val="HGP平成角ｺﾞｼｯｸ体W9"/>
      <family val="3"/>
    </font>
    <font>
      <sz val="10"/>
      <name val="ＭＳ ゴシック"/>
      <family val="3"/>
    </font>
    <font>
      <sz val="11"/>
      <name val="Tahoma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HGP創英角ｺﾞｼｯｸUB"/>
      <family val="3"/>
    </font>
    <font>
      <b/>
      <sz val="11"/>
      <name val="Tahoma"/>
      <family val="2"/>
    </font>
    <font>
      <sz val="20"/>
      <name val="HGP創英角ｺﾞｼｯｸUB"/>
      <family val="3"/>
    </font>
    <font>
      <sz val="12"/>
      <name val="HGP創英角ｺﾞｼｯｸUB"/>
      <family val="3"/>
    </font>
    <font>
      <sz val="11"/>
      <name val="HGP創英角ｺﾞｼｯｸUB"/>
      <family val="3"/>
    </font>
    <font>
      <sz val="14"/>
      <name val="HGP創英角ｺﾞｼｯｸUB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10"/>
      <name val="Tahoma"/>
      <family val="2"/>
    </font>
    <font>
      <sz val="14"/>
      <color indexed="10"/>
      <name val="ＭＳ Ｐゴシック"/>
      <family val="3"/>
    </font>
    <font>
      <b/>
      <sz val="11"/>
      <color indexed="10"/>
      <name val="Meiryo UI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20"/>
      <color indexed="10"/>
      <name val="HGP平成角ｺﾞｼｯｸ体W9"/>
      <family val="3"/>
    </font>
    <font>
      <sz val="10"/>
      <color indexed="10"/>
      <name val="ＭＳ ゴシック"/>
      <family val="3"/>
    </font>
    <font>
      <sz val="11"/>
      <color indexed="10"/>
      <name val="Tahom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color rgb="FFFF0000"/>
      <name val="Tahoma"/>
      <family val="2"/>
    </font>
    <font>
      <sz val="14"/>
      <color rgb="FFFF0000"/>
      <name val="ＭＳ Ｐゴシック"/>
      <family val="3"/>
    </font>
    <font>
      <b/>
      <sz val="11"/>
      <color rgb="FFFF0000"/>
      <name val="Meiryo UI"/>
      <family val="3"/>
    </font>
    <font>
      <sz val="11"/>
      <color theme="1"/>
      <name val="ＭＳ ゴシック"/>
      <family val="3"/>
    </font>
    <font>
      <sz val="11"/>
      <color rgb="FFFF0000"/>
      <name val="Tahoma"/>
      <family val="2"/>
    </font>
    <font>
      <sz val="10"/>
      <color rgb="FFFF0000"/>
      <name val="ＭＳ ゴシック"/>
      <family val="3"/>
    </font>
    <font>
      <sz val="20"/>
      <color rgb="FFFF0000"/>
      <name val="HGP平成角ｺﾞｼｯｸ体W9"/>
      <family val="3"/>
    </font>
    <font>
      <b/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8"/>
      </patternFill>
    </fill>
    <fill>
      <patternFill patternType="solid">
        <fgColor theme="0" tint="-0.24997000396251678"/>
        <bgColor indexed="64"/>
      </patternFill>
    </fill>
    <fill>
      <patternFill patternType="gray0625"/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>
        <color indexed="8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hair"/>
      <top style="thin">
        <color indexed="8"/>
      </top>
      <bottom style="medium"/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hair">
        <color indexed="8"/>
      </right>
      <top style="medium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 style="hair"/>
      <right style="medium"/>
      <top style="hair"/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thin"/>
      <bottom style="hair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5" fillId="0" borderId="0" applyFont="0" applyFill="0" applyBorder="0" applyAlignment="0" applyProtection="0"/>
    <xf numFmtId="0" fontId="72" fillId="31" borderId="4" applyNumberFormat="0" applyAlignment="0" applyProtection="0"/>
    <xf numFmtId="0" fontId="15" fillId="0" borderId="0">
      <alignment vertical="center"/>
      <protection/>
    </xf>
    <xf numFmtId="0" fontId="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74" fillId="0" borderId="10" xfId="0" applyFont="1" applyFill="1" applyBorder="1" applyAlignment="1" applyProtection="1">
      <alignment horizontal="center" vertical="center" shrinkToFit="1"/>
      <protection locked="0"/>
    </xf>
    <xf numFmtId="0" fontId="75" fillId="0" borderId="11" xfId="0" applyFont="1" applyFill="1" applyBorder="1" applyAlignment="1" applyProtection="1">
      <alignment horizontal="center" vertical="center" shrinkToFit="1"/>
      <protection locked="0"/>
    </xf>
    <xf numFmtId="0" fontId="74" fillId="0" borderId="11" xfId="0" applyFont="1" applyFill="1" applyBorder="1" applyAlignment="1" applyProtection="1">
      <alignment horizontal="center" vertical="center" shrinkToFit="1"/>
      <protection locked="0"/>
    </xf>
    <xf numFmtId="0" fontId="75" fillId="0" borderId="12" xfId="0" applyFont="1" applyFill="1" applyBorder="1" applyAlignment="1" applyProtection="1">
      <alignment horizontal="center" vertical="center" shrinkToFit="1"/>
      <protection locked="0"/>
    </xf>
    <xf numFmtId="0" fontId="74" fillId="0" borderId="12" xfId="0" applyFont="1" applyFill="1" applyBorder="1" applyAlignment="1" applyProtection="1">
      <alignment horizontal="center" vertical="center" shrinkToFit="1"/>
      <protection locked="0"/>
    </xf>
    <xf numFmtId="189" fontId="10" fillId="0" borderId="13" xfId="0" applyNumberFormat="1" applyFont="1" applyFill="1" applyBorder="1" applyAlignment="1" applyProtection="1">
      <alignment vertical="center" shrinkToFit="1"/>
      <protection/>
    </xf>
    <xf numFmtId="189" fontId="10" fillId="0" borderId="12" xfId="0" applyNumberFormat="1" applyFont="1" applyFill="1" applyBorder="1" applyAlignment="1" applyProtection="1">
      <alignment vertical="center" shrinkToFit="1"/>
      <protection/>
    </xf>
    <xf numFmtId="189" fontId="10" fillId="0" borderId="0" xfId="0" applyNumberFormat="1" applyFont="1" applyFill="1" applyBorder="1" applyAlignment="1" applyProtection="1">
      <alignment horizontal="center" vertical="center" shrinkToFit="1"/>
      <protection/>
    </xf>
    <xf numFmtId="189" fontId="10" fillId="0" borderId="14" xfId="0" applyNumberFormat="1" applyFont="1" applyFill="1" applyBorder="1" applyAlignment="1" applyProtection="1">
      <alignment vertical="center" shrinkToFit="1"/>
      <protection/>
    </xf>
    <xf numFmtId="187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87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187" fontId="74" fillId="0" borderId="16" xfId="0" applyNumberFormat="1" applyFont="1" applyFill="1" applyBorder="1" applyAlignment="1" applyProtection="1">
      <alignment horizontal="center" vertical="center" shrinkToFit="1"/>
      <protection locked="0"/>
    </xf>
    <xf numFmtId="187" fontId="7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187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189" fontId="10" fillId="0" borderId="21" xfId="0" applyNumberFormat="1" applyFont="1" applyFill="1" applyBorder="1" applyAlignment="1" applyProtection="1">
      <alignment horizontal="center" vertical="center" shrinkToFit="1"/>
      <protection/>
    </xf>
    <xf numFmtId="189" fontId="10" fillId="0" borderId="22" xfId="0" applyNumberFormat="1" applyFont="1" applyFill="1" applyBorder="1" applyAlignment="1" applyProtection="1">
      <alignment horizontal="center" vertical="center" shrinkToFit="1"/>
      <protection/>
    </xf>
    <xf numFmtId="189" fontId="10" fillId="0" borderId="23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34" borderId="27" xfId="0" applyNumberFormat="1" applyFont="1" applyFill="1" applyBorder="1" applyAlignment="1" applyProtection="1">
      <alignment vertical="center"/>
      <protection/>
    </xf>
    <xf numFmtId="0" fontId="18" fillId="33" borderId="28" xfId="0" applyFont="1" applyFill="1" applyBorder="1" applyAlignment="1" applyProtection="1">
      <alignment horizontal="center" vertical="center"/>
      <protection/>
    </xf>
    <xf numFmtId="0" fontId="20" fillId="35" borderId="29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horizontal="center" vertical="center" shrinkToFit="1"/>
      <protection/>
    </xf>
    <xf numFmtId="49" fontId="10" fillId="0" borderId="32" xfId="0" applyNumberFormat="1" applyFont="1" applyFill="1" applyBorder="1" applyAlignment="1" applyProtection="1">
      <alignment vertical="center" shrinkToFit="1"/>
      <protection/>
    </xf>
    <xf numFmtId="49" fontId="10" fillId="0" borderId="33" xfId="0" applyNumberFormat="1" applyFont="1" applyFill="1" applyBorder="1" applyAlignment="1" applyProtection="1">
      <alignment vertical="center" shrinkToFit="1"/>
      <protection/>
    </xf>
    <xf numFmtId="0" fontId="20" fillId="35" borderId="34" xfId="0" applyFont="1" applyFill="1" applyBorder="1" applyAlignment="1" applyProtection="1">
      <alignment horizontal="center" vertical="center"/>
      <protection/>
    </xf>
    <xf numFmtId="49" fontId="10" fillId="35" borderId="35" xfId="0" applyNumberFormat="1" applyFont="1" applyFill="1" applyBorder="1" applyAlignment="1" applyProtection="1">
      <alignment vertical="center" shrinkToFit="1"/>
      <protection/>
    </xf>
    <xf numFmtId="0" fontId="18" fillId="33" borderId="36" xfId="0" applyFont="1" applyFill="1" applyBorder="1" applyAlignment="1" applyProtection="1">
      <alignment vertical="center"/>
      <protection/>
    </xf>
    <xf numFmtId="0" fontId="18" fillId="33" borderId="37" xfId="0" applyFont="1" applyFill="1" applyBorder="1" applyAlignment="1" applyProtection="1">
      <alignment vertical="center"/>
      <protection/>
    </xf>
    <xf numFmtId="0" fontId="18" fillId="33" borderId="38" xfId="0" applyFont="1" applyFill="1" applyBorder="1" applyAlignment="1" applyProtection="1">
      <alignment horizontal="center" vertical="center"/>
      <protection/>
    </xf>
    <xf numFmtId="0" fontId="18" fillId="33" borderId="39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18" fillId="33" borderId="41" xfId="0" applyFont="1" applyFill="1" applyBorder="1" applyAlignment="1" applyProtection="1">
      <alignment horizontal="center" vertical="center"/>
      <protection/>
    </xf>
    <xf numFmtId="0" fontId="18" fillId="33" borderId="41" xfId="0" applyFont="1" applyFill="1" applyBorder="1" applyAlignment="1" applyProtection="1">
      <alignment horizontal="center" vertical="center" wrapText="1"/>
      <protection/>
    </xf>
    <xf numFmtId="0" fontId="18" fillId="33" borderId="4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187" fontId="10" fillId="0" borderId="0" xfId="0" applyNumberFormat="1" applyFont="1" applyFill="1" applyBorder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 quotePrefix="1">
      <alignment vertical="center" shrinkToFi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center"/>
      <protection/>
    </xf>
    <xf numFmtId="0" fontId="74" fillId="0" borderId="43" xfId="0" applyFont="1" applyFill="1" applyBorder="1" applyAlignment="1" applyProtection="1">
      <alignment horizontal="center" vertical="center" shrinkToFit="1"/>
      <protection locked="0"/>
    </xf>
    <xf numFmtId="0" fontId="75" fillId="0" borderId="44" xfId="0" applyFont="1" applyFill="1" applyBorder="1" applyAlignment="1" applyProtection="1">
      <alignment horizontal="center" vertical="center" shrinkToFit="1"/>
      <protection locked="0"/>
    </xf>
    <xf numFmtId="0" fontId="74" fillId="0" borderId="44" xfId="0" applyFont="1" applyFill="1" applyBorder="1" applyAlignment="1" applyProtection="1">
      <alignment horizontal="center" vertical="center" shrinkToFit="1"/>
      <protection locked="0"/>
    </xf>
    <xf numFmtId="0" fontId="74" fillId="0" borderId="15" xfId="0" applyFont="1" applyFill="1" applyBorder="1" applyAlignment="1" applyProtection="1">
      <alignment horizontal="center" vertical="center" shrinkToFit="1"/>
      <protection locked="0"/>
    </xf>
    <xf numFmtId="0" fontId="74" fillId="0" borderId="18" xfId="0" applyFont="1" applyFill="1" applyBorder="1" applyAlignment="1" applyProtection="1">
      <alignment horizontal="center" vertical="center" shrinkToFit="1"/>
      <protection locked="0"/>
    </xf>
    <xf numFmtId="187" fontId="7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16" xfId="0" applyFont="1" applyFill="1" applyBorder="1" applyAlignment="1" applyProtection="1">
      <alignment horizontal="center" vertical="center" shrinkToFit="1"/>
      <protection locked="0"/>
    </xf>
    <xf numFmtId="49" fontId="17" fillId="0" borderId="45" xfId="0" applyNumberFormat="1" applyFont="1" applyFill="1" applyBorder="1" applyAlignment="1" applyProtection="1">
      <alignment vertical="center" shrinkToFit="1"/>
      <protection/>
    </xf>
    <xf numFmtId="187" fontId="74" fillId="0" borderId="46" xfId="0" applyNumberFormat="1" applyFont="1" applyFill="1" applyBorder="1" applyAlignment="1" applyProtection="1">
      <alignment horizontal="center" vertical="center" shrinkToFit="1"/>
      <protection locked="0"/>
    </xf>
    <xf numFmtId="187" fontId="74" fillId="0" borderId="47" xfId="0" applyNumberFormat="1" applyFont="1" applyFill="1" applyBorder="1" applyAlignment="1" applyProtection="1">
      <alignment horizontal="center" vertical="center" shrinkToFit="1"/>
      <protection locked="0"/>
    </xf>
    <xf numFmtId="187" fontId="7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8" fillId="33" borderId="48" xfId="0" applyFont="1" applyFill="1" applyBorder="1" applyAlignment="1" applyProtection="1">
      <alignment horizontal="center" vertical="center"/>
      <protection/>
    </xf>
    <xf numFmtId="0" fontId="18" fillId="33" borderId="48" xfId="0" applyFont="1" applyFill="1" applyBorder="1" applyAlignment="1" applyProtection="1">
      <alignment vertical="center"/>
      <protection/>
    </xf>
    <xf numFmtId="0" fontId="18" fillId="33" borderId="42" xfId="0" applyFont="1" applyFill="1" applyBorder="1" applyAlignment="1" applyProtection="1">
      <alignment vertical="center"/>
      <protection/>
    </xf>
    <xf numFmtId="0" fontId="18" fillId="33" borderId="49" xfId="0" applyFont="1" applyFill="1" applyBorder="1" applyAlignment="1" applyProtection="1">
      <alignment horizontal="left" vertical="center" indent="1"/>
      <protection/>
    </xf>
    <xf numFmtId="189" fontId="10" fillId="0" borderId="50" xfId="0" applyNumberFormat="1" applyFont="1" applyFill="1" applyBorder="1" applyAlignment="1" applyProtection="1">
      <alignment horizontal="center" vertical="center" shrinkToFit="1"/>
      <protection/>
    </xf>
    <xf numFmtId="189" fontId="10" fillId="0" borderId="51" xfId="0" applyNumberFormat="1" applyFont="1" applyFill="1" applyBorder="1" applyAlignment="1" applyProtection="1">
      <alignment horizontal="center" vertical="center" shrinkToFit="1"/>
      <protection/>
    </xf>
    <xf numFmtId="189" fontId="10" fillId="0" borderId="52" xfId="0" applyNumberFormat="1" applyFont="1" applyFill="1" applyBorder="1" applyAlignment="1" applyProtection="1">
      <alignment horizontal="center" vertical="center" shrinkToFit="1"/>
      <protection/>
    </xf>
    <xf numFmtId="189" fontId="10" fillId="0" borderId="53" xfId="0" applyNumberFormat="1" applyFont="1" applyFill="1" applyBorder="1" applyAlignment="1" applyProtection="1">
      <alignment horizontal="center" vertical="center" shrinkToFit="1"/>
      <protection/>
    </xf>
    <xf numFmtId="189" fontId="10" fillId="0" borderId="54" xfId="0" applyNumberFormat="1" applyFont="1" applyFill="1" applyBorder="1" applyAlignment="1" applyProtection="1">
      <alignment horizontal="center" vertical="center" shrinkToFit="1"/>
      <protection/>
    </xf>
    <xf numFmtId="189" fontId="10" fillId="0" borderId="55" xfId="0" applyNumberFormat="1" applyFont="1" applyFill="1" applyBorder="1" applyAlignment="1" applyProtection="1">
      <alignment horizontal="center" vertical="center" shrinkToFit="1"/>
      <protection/>
    </xf>
    <xf numFmtId="189" fontId="74" fillId="0" borderId="53" xfId="0" applyNumberFormat="1" applyFont="1" applyFill="1" applyBorder="1" applyAlignment="1" applyProtection="1">
      <alignment horizontal="center" vertical="center" shrinkToFit="1"/>
      <protection/>
    </xf>
    <xf numFmtId="189" fontId="74" fillId="0" borderId="54" xfId="0" applyNumberFormat="1" applyFont="1" applyFill="1" applyBorder="1" applyAlignment="1" applyProtection="1">
      <alignment horizontal="center" vertical="center" shrinkToFit="1"/>
      <protection/>
    </xf>
    <xf numFmtId="189" fontId="74" fillId="0" borderId="55" xfId="0" applyNumberFormat="1" applyFont="1" applyFill="1" applyBorder="1" applyAlignment="1" applyProtection="1">
      <alignment horizontal="center" vertical="center" shrinkToFit="1"/>
      <protection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6" fillId="0" borderId="45" xfId="0" applyFont="1" applyFill="1" applyBorder="1" applyAlignment="1" applyProtection="1">
      <alignment vertical="center"/>
      <protection/>
    </xf>
    <xf numFmtId="0" fontId="15" fillId="0" borderId="0" xfId="62">
      <alignment vertical="center"/>
      <protection/>
    </xf>
    <xf numFmtId="0" fontId="15" fillId="0" borderId="56" xfId="62" applyBorder="1" applyAlignment="1">
      <alignment horizontal="center" vertical="center"/>
      <protection/>
    </xf>
    <xf numFmtId="0" fontId="15" fillId="0" borderId="51" xfId="62" applyBorder="1" applyAlignment="1">
      <alignment horizontal="center" vertical="center"/>
      <protection/>
    </xf>
    <xf numFmtId="0" fontId="15" fillId="0" borderId="57" xfId="62" applyBorder="1" applyAlignment="1">
      <alignment horizontal="center" vertical="center"/>
      <protection/>
    </xf>
    <xf numFmtId="0" fontId="15" fillId="0" borderId="58" xfId="62" applyBorder="1">
      <alignment vertical="center"/>
      <protection/>
    </xf>
    <xf numFmtId="0" fontId="15" fillId="0" borderId="58" xfId="62" applyBorder="1" applyAlignment="1">
      <alignment horizontal="center" vertical="center"/>
      <protection/>
    </xf>
    <xf numFmtId="0" fontId="15" fillId="0" borderId="59" xfId="62" applyBorder="1" applyAlignment="1">
      <alignment horizontal="center" vertical="center"/>
      <protection/>
    </xf>
    <xf numFmtId="0" fontId="15" fillId="0" borderId="60" xfId="62" applyBorder="1" applyAlignment="1">
      <alignment horizontal="center" vertical="center"/>
      <protection/>
    </xf>
    <xf numFmtId="0" fontId="15" fillId="0" borderId="0" xfId="62" applyFill="1">
      <alignment vertical="center"/>
      <protection/>
    </xf>
    <xf numFmtId="0" fontId="15" fillId="0" borderId="61" xfId="62" applyBorder="1" applyAlignment="1">
      <alignment horizontal="center" vertical="center"/>
      <protection/>
    </xf>
    <xf numFmtId="0" fontId="15" fillId="0" borderId="61" xfId="62" applyBorder="1">
      <alignment vertical="center"/>
      <protection/>
    </xf>
    <xf numFmtId="0" fontId="15" fillId="0" borderId="51" xfId="62" applyBorder="1">
      <alignment vertical="center"/>
      <protection/>
    </xf>
    <xf numFmtId="0" fontId="15" fillId="0" borderId="57" xfId="62" applyBorder="1">
      <alignment vertical="center"/>
      <protection/>
    </xf>
    <xf numFmtId="0" fontId="15" fillId="0" borderId="56" xfId="62" applyBorder="1">
      <alignment vertical="center"/>
      <protection/>
    </xf>
    <xf numFmtId="0" fontId="23" fillId="0" borderId="0" xfId="62" applyFont="1">
      <alignment vertical="center"/>
      <protection/>
    </xf>
    <xf numFmtId="0" fontId="15" fillId="0" borderId="62" xfId="62" applyBorder="1">
      <alignment vertical="center"/>
      <protection/>
    </xf>
    <xf numFmtId="0" fontId="15" fillId="0" borderId="0" xfId="62" applyAlignment="1">
      <alignment horizontal="left" vertical="center"/>
      <protection/>
    </xf>
    <xf numFmtId="0" fontId="15" fillId="0" borderId="0" xfId="62" applyAlignment="1">
      <alignment vertical="center"/>
      <protection/>
    </xf>
    <xf numFmtId="0" fontId="15" fillId="0" borderId="0" xfId="62" applyAlignment="1">
      <alignment vertical="center" wrapText="1"/>
      <protection/>
    </xf>
    <xf numFmtId="0" fontId="15" fillId="0" borderId="63" xfId="62" applyBorder="1" applyAlignment="1">
      <alignment vertical="center"/>
      <protection/>
    </xf>
    <xf numFmtId="0" fontId="15" fillId="0" borderId="64" xfId="62" applyBorder="1" applyAlignment="1">
      <alignment vertical="center"/>
      <protection/>
    </xf>
    <xf numFmtId="0" fontId="15" fillId="0" borderId="65" xfId="62" applyBorder="1">
      <alignment vertical="center"/>
      <protection/>
    </xf>
    <xf numFmtId="0" fontId="15" fillId="0" borderId="0" xfId="62" applyBorder="1" applyAlignment="1">
      <alignment horizontal="left" vertical="center"/>
      <protection/>
    </xf>
    <xf numFmtId="0" fontId="15" fillId="0" borderId="66" xfId="62" applyBorder="1" applyAlignment="1">
      <alignment vertical="center"/>
      <protection/>
    </xf>
    <xf numFmtId="0" fontId="15" fillId="0" borderId="18" xfId="62" applyBorder="1">
      <alignment vertical="center"/>
      <protection/>
    </xf>
    <xf numFmtId="0" fontId="15" fillId="0" borderId="18" xfId="62" applyBorder="1" applyAlignment="1">
      <alignment horizontal="center" vertical="center"/>
      <protection/>
    </xf>
    <xf numFmtId="0" fontId="15" fillId="0" borderId="0" xfId="62" applyBorder="1" applyAlignment="1">
      <alignment horizontal="center" vertical="center"/>
      <protection/>
    </xf>
    <xf numFmtId="0" fontId="24" fillId="0" borderId="67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87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8" xfId="0" applyFont="1" applyFill="1" applyBorder="1" applyAlignment="1" applyProtection="1">
      <alignment horizontal="center" vertical="center" shrinkToFit="1"/>
      <protection locked="0"/>
    </xf>
    <xf numFmtId="0" fontId="25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187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9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25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187" fontId="10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0" xfId="62" applyFont="1">
      <alignment vertical="center"/>
      <protection/>
    </xf>
    <xf numFmtId="0" fontId="15" fillId="0" borderId="70" xfId="62" applyBorder="1">
      <alignment vertical="center"/>
      <protection/>
    </xf>
    <xf numFmtId="0" fontId="15" fillId="0" borderId="71" xfId="62" applyBorder="1">
      <alignment vertical="center"/>
      <protection/>
    </xf>
    <xf numFmtId="0" fontId="15" fillId="0" borderId="72" xfId="62" applyBorder="1">
      <alignment vertical="center"/>
      <protection/>
    </xf>
    <xf numFmtId="0" fontId="15" fillId="0" borderId="73" xfId="62" applyBorder="1">
      <alignment vertical="center"/>
      <protection/>
    </xf>
    <xf numFmtId="0" fontId="15" fillId="0" borderId="71" xfId="62" applyBorder="1" applyAlignment="1">
      <alignment horizontal="center"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188" fontId="10" fillId="34" borderId="74" xfId="0" applyNumberFormat="1" applyFont="1" applyFill="1" applyBorder="1" applyAlignment="1" applyProtection="1">
      <alignment horizontal="center" vertical="center"/>
      <protection locked="0"/>
    </xf>
    <xf numFmtId="0" fontId="74" fillId="0" borderId="47" xfId="0" applyFont="1" applyFill="1" applyBorder="1" applyAlignment="1" applyProtection="1">
      <alignment horizontal="center" vertical="center" shrinkToFit="1"/>
      <protection locked="0"/>
    </xf>
    <xf numFmtId="192" fontId="10" fillId="0" borderId="75" xfId="0" applyNumberFormat="1" applyFont="1" applyFill="1" applyBorder="1" applyAlignment="1" applyProtection="1">
      <alignment horizontal="center" vertical="center" shrinkToFit="1"/>
      <protection locked="0"/>
    </xf>
    <xf numFmtId="192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92" fontId="10" fillId="0" borderId="76" xfId="0" applyNumberFormat="1" applyFont="1" applyFill="1" applyBorder="1" applyAlignment="1" applyProtection="1">
      <alignment horizontal="center" vertical="center" shrinkToFit="1"/>
      <protection locked="0"/>
    </xf>
    <xf numFmtId="192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192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92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62" applyFont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0" fillId="0" borderId="77" xfId="0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 applyProtection="1">
      <alignment horizontal="center" vertical="center" shrinkToFit="1"/>
      <protection locked="0"/>
    </xf>
    <xf numFmtId="0" fontId="10" fillId="0" borderId="56" xfId="0" applyFont="1" applyFill="1" applyBorder="1" applyAlignment="1" applyProtection="1">
      <alignment horizontal="center" vertical="center" shrinkToFit="1"/>
      <protection locked="0"/>
    </xf>
    <xf numFmtId="184" fontId="6" fillId="0" borderId="0" xfId="0" applyNumberFormat="1" applyFont="1" applyAlignment="1" applyProtection="1">
      <alignment horizontal="center" vertical="center"/>
      <protection/>
    </xf>
    <xf numFmtId="184" fontId="6" fillId="0" borderId="0" xfId="0" applyNumberFormat="1" applyFont="1" applyAlignment="1" applyProtection="1">
      <alignment horizontal="center" vertical="center"/>
      <protection locked="0"/>
    </xf>
    <xf numFmtId="0" fontId="18" fillId="33" borderId="49" xfId="0" applyFont="1" applyFill="1" applyBorder="1" applyAlignment="1" applyProtection="1">
      <alignment horizontal="center" vertical="center"/>
      <protection/>
    </xf>
    <xf numFmtId="0" fontId="18" fillId="33" borderId="48" xfId="0" applyFont="1" applyFill="1" applyBorder="1" applyAlignment="1" applyProtection="1">
      <alignment horizontal="center" vertical="center"/>
      <protection/>
    </xf>
    <xf numFmtId="0" fontId="18" fillId="33" borderId="78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 shrinkToFit="1"/>
      <protection/>
    </xf>
    <xf numFmtId="0" fontId="4" fillId="33" borderId="79" xfId="0" applyFont="1" applyFill="1" applyBorder="1" applyAlignment="1" applyProtection="1">
      <alignment horizontal="center" vertical="center"/>
      <protection/>
    </xf>
    <xf numFmtId="189" fontId="10" fillId="0" borderId="15" xfId="0" applyNumberFormat="1" applyFont="1" applyFill="1" applyBorder="1" applyAlignment="1" applyProtection="1">
      <alignment horizontal="center" vertical="center" shrinkToFit="1"/>
      <protection/>
    </xf>
    <xf numFmtId="189" fontId="10" fillId="0" borderId="50" xfId="0" applyNumberFormat="1" applyFont="1" applyFill="1" applyBorder="1" applyAlignment="1" applyProtection="1">
      <alignment horizontal="center" vertical="center" shrinkToFit="1"/>
      <protection/>
    </xf>
    <xf numFmtId="189" fontId="10" fillId="0" borderId="17" xfId="0" applyNumberFormat="1" applyFont="1" applyFill="1" applyBorder="1" applyAlignment="1" applyProtection="1">
      <alignment horizontal="center" vertical="center" shrinkToFit="1"/>
      <protection/>
    </xf>
    <xf numFmtId="0" fontId="18" fillId="33" borderId="80" xfId="0" applyFont="1" applyFill="1" applyBorder="1" applyAlignment="1" applyProtection="1">
      <alignment horizontal="center" vertical="center"/>
      <protection/>
    </xf>
    <xf numFmtId="0" fontId="18" fillId="33" borderId="81" xfId="0" applyFont="1" applyFill="1" applyBorder="1" applyAlignment="1" applyProtection="1">
      <alignment horizontal="center" vertical="center"/>
      <protection/>
    </xf>
    <xf numFmtId="0" fontId="18" fillId="33" borderId="82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 applyProtection="1">
      <alignment horizontal="center" vertical="center" shrinkToFit="1"/>
      <protection/>
    </xf>
    <xf numFmtId="0" fontId="18" fillId="33" borderId="16" xfId="0" applyFont="1" applyFill="1" applyBorder="1" applyAlignment="1" applyProtection="1">
      <alignment horizontal="center" vertical="center" shrinkToFit="1"/>
      <protection/>
    </xf>
    <xf numFmtId="0" fontId="10" fillId="0" borderId="83" xfId="0" applyFont="1" applyBorder="1" applyAlignment="1" applyProtection="1">
      <alignment horizontal="left" vertical="center" indent="1"/>
      <protection locked="0"/>
    </xf>
    <xf numFmtId="0" fontId="10" fillId="0" borderId="32" xfId="0" applyFont="1" applyBorder="1" applyAlignment="1" applyProtection="1">
      <alignment horizontal="left" vertical="center" indent="1"/>
      <protection locked="0"/>
    </xf>
    <xf numFmtId="0" fontId="10" fillId="0" borderId="33" xfId="0" applyFont="1" applyBorder="1" applyAlignment="1" applyProtection="1">
      <alignment horizontal="left" vertical="center" indent="1"/>
      <protection locked="0"/>
    </xf>
    <xf numFmtId="0" fontId="18" fillId="33" borderId="22" xfId="0" applyFont="1" applyFill="1" applyBorder="1" applyAlignment="1" applyProtection="1">
      <alignment horizontal="center" vertical="center" shrinkToFit="1"/>
      <protection/>
    </xf>
    <xf numFmtId="0" fontId="18" fillId="33" borderId="18" xfId="0" applyFont="1" applyFill="1" applyBorder="1" applyAlignment="1" applyProtection="1">
      <alignment horizontal="center" vertical="center" shrinkToFit="1"/>
      <protection/>
    </xf>
    <xf numFmtId="0" fontId="18" fillId="33" borderId="84" xfId="0" applyFont="1" applyFill="1" applyBorder="1" applyAlignment="1" applyProtection="1">
      <alignment horizontal="center" vertical="center" wrapText="1"/>
      <protection/>
    </xf>
    <xf numFmtId="0" fontId="18" fillId="33" borderId="85" xfId="0" applyFont="1" applyFill="1" applyBorder="1" applyAlignment="1" applyProtection="1">
      <alignment horizontal="center" vertical="center"/>
      <protection/>
    </xf>
    <xf numFmtId="0" fontId="18" fillId="33" borderId="86" xfId="0" applyFont="1" applyFill="1" applyBorder="1" applyAlignment="1" applyProtection="1">
      <alignment horizontal="center" vertical="center"/>
      <protection/>
    </xf>
    <xf numFmtId="0" fontId="4" fillId="33" borderId="87" xfId="0" applyFont="1" applyFill="1" applyBorder="1" applyAlignment="1" applyProtection="1">
      <alignment horizontal="center" vertical="center"/>
      <protection/>
    </xf>
    <xf numFmtId="0" fontId="10" fillId="0" borderId="88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89" xfId="0" applyFont="1" applyFill="1" applyBorder="1" applyAlignment="1" applyProtection="1">
      <alignment horizontal="center" vertical="center"/>
      <protection/>
    </xf>
    <xf numFmtId="0" fontId="10" fillId="0" borderId="83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20" fillId="35" borderId="54" xfId="0" applyFont="1" applyFill="1" applyBorder="1" applyAlignment="1" applyProtection="1">
      <alignment horizontal="center" vertical="center"/>
      <protection/>
    </xf>
    <xf numFmtId="0" fontId="20" fillId="35" borderId="32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54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65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18" fillId="33" borderId="91" xfId="0" applyFont="1" applyFill="1" applyBorder="1" applyAlignment="1" applyProtection="1">
      <alignment horizontal="center" vertical="center"/>
      <protection/>
    </xf>
    <xf numFmtId="0" fontId="18" fillId="33" borderId="92" xfId="0" applyFont="1" applyFill="1" applyBorder="1" applyAlignment="1" applyProtection="1">
      <alignment horizontal="center" vertical="center"/>
      <protection/>
    </xf>
    <xf numFmtId="0" fontId="18" fillId="33" borderId="93" xfId="0" applyFont="1" applyFill="1" applyBorder="1" applyAlignment="1" applyProtection="1">
      <alignment horizontal="center" vertical="center"/>
      <protection/>
    </xf>
    <xf numFmtId="0" fontId="10" fillId="0" borderId="94" xfId="0" applyFont="1" applyFill="1" applyBorder="1" applyAlignment="1" applyProtection="1">
      <alignment horizontal="center" vertical="center" shrinkToFit="1"/>
      <protection locked="0"/>
    </xf>
    <xf numFmtId="0" fontId="10" fillId="0" borderId="95" xfId="0" applyFont="1" applyFill="1" applyBorder="1" applyAlignment="1" applyProtection="1">
      <alignment horizontal="center" vertical="center" shrinkToFit="1"/>
      <protection locked="0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10" fillId="0" borderId="97" xfId="0" applyFont="1" applyFill="1" applyBorder="1" applyAlignment="1" applyProtection="1">
      <alignment horizontal="center" vertical="center" shrinkToFit="1"/>
      <protection locked="0"/>
    </xf>
    <xf numFmtId="0" fontId="10" fillId="0" borderId="98" xfId="0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Fill="1" applyBorder="1" applyAlignment="1" applyProtection="1">
      <alignment horizontal="center" vertical="center" shrinkToFit="1"/>
      <protection locked="0"/>
    </xf>
    <xf numFmtId="0" fontId="5" fillId="33" borderId="100" xfId="0" applyFont="1" applyFill="1" applyBorder="1" applyAlignment="1" applyProtection="1">
      <alignment horizontal="center" vertical="center" wrapText="1"/>
      <protection/>
    </xf>
    <xf numFmtId="0" fontId="5" fillId="33" borderId="101" xfId="0" applyFont="1" applyFill="1" applyBorder="1" applyAlignment="1" applyProtection="1">
      <alignment horizontal="center" vertical="center" wrapText="1"/>
      <protection/>
    </xf>
    <xf numFmtId="0" fontId="5" fillId="33" borderId="102" xfId="0" applyFont="1" applyFill="1" applyBorder="1" applyAlignment="1" applyProtection="1">
      <alignment horizontal="center" vertical="center" wrapText="1"/>
      <protection/>
    </xf>
    <xf numFmtId="0" fontId="9" fillId="35" borderId="103" xfId="0" applyFont="1" applyFill="1" applyBorder="1" applyAlignment="1" applyProtection="1">
      <alignment horizontal="center" vertical="center"/>
      <protection/>
    </xf>
    <xf numFmtId="0" fontId="0" fillId="0" borderId="104" xfId="0" applyFont="1" applyBorder="1" applyAlignment="1" applyProtection="1">
      <alignment/>
      <protection/>
    </xf>
    <xf numFmtId="0" fontId="0" fillId="0" borderId="105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90" xfId="0" applyFont="1" applyBorder="1" applyAlignment="1" applyProtection="1">
      <alignment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9" fillId="35" borderId="65" xfId="0" applyFont="1" applyFill="1" applyBorder="1" applyAlignment="1" applyProtection="1">
      <alignment horizontal="center" vertical="center" wrapText="1"/>
      <protection/>
    </xf>
    <xf numFmtId="0" fontId="8" fillId="33" borderId="106" xfId="0" applyFont="1" applyFill="1" applyBorder="1" applyAlignment="1" applyProtection="1">
      <alignment horizontal="center" vertical="center" textRotation="255"/>
      <protection/>
    </xf>
    <xf numFmtId="0" fontId="8" fillId="33" borderId="107" xfId="0" applyFont="1" applyFill="1" applyBorder="1" applyAlignment="1" applyProtection="1">
      <alignment horizontal="center" vertical="center" textRotation="255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4" fillId="33" borderId="103" xfId="0" applyFont="1" applyFill="1" applyBorder="1" applyAlignment="1" applyProtection="1">
      <alignment horizontal="center" vertical="center"/>
      <protection/>
    </xf>
    <xf numFmtId="0" fontId="4" fillId="33" borderId="110" xfId="0" applyFont="1" applyFill="1" applyBorder="1" applyAlignment="1" applyProtection="1">
      <alignment horizontal="center" vertical="center"/>
      <protection/>
    </xf>
    <xf numFmtId="0" fontId="10" fillId="0" borderId="111" xfId="0" applyFont="1" applyFill="1" applyBorder="1" applyAlignment="1" applyProtection="1">
      <alignment horizontal="center" vertical="center" shrinkToFit="1"/>
      <protection locked="0"/>
    </xf>
    <xf numFmtId="0" fontId="10" fillId="0" borderId="112" xfId="0" applyFont="1" applyFill="1" applyBorder="1" applyAlignment="1" applyProtection="1">
      <alignment horizontal="center" vertical="center" shrinkToFit="1"/>
      <protection locked="0"/>
    </xf>
    <xf numFmtId="0" fontId="10" fillId="0" borderId="113" xfId="0" applyFont="1" applyFill="1" applyBorder="1" applyAlignment="1" applyProtection="1">
      <alignment horizontal="center" vertical="center" shrinkToFit="1"/>
      <protection locked="0"/>
    </xf>
    <xf numFmtId="0" fontId="5" fillId="33" borderId="114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horizontal="center" vertical="center"/>
      <protection/>
    </xf>
    <xf numFmtId="0" fontId="10" fillId="0" borderId="115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116" xfId="0" applyFont="1" applyFill="1" applyBorder="1" applyAlignment="1" applyProtection="1">
      <alignment horizontal="center" vertical="center"/>
      <protection locked="0"/>
    </xf>
    <xf numFmtId="0" fontId="9" fillId="33" borderId="117" xfId="0" applyFont="1" applyFill="1" applyBorder="1" applyAlignment="1" applyProtection="1">
      <alignment horizontal="center" vertical="center" wrapText="1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189" fontId="10" fillId="0" borderId="119" xfId="0" applyNumberFormat="1" applyFont="1" applyFill="1" applyBorder="1" applyAlignment="1" applyProtection="1">
      <alignment horizontal="center" vertical="center" shrinkToFit="1"/>
      <protection/>
    </xf>
    <xf numFmtId="189" fontId="10" fillId="0" borderId="120" xfId="0" applyNumberFormat="1" applyFont="1" applyFill="1" applyBorder="1" applyAlignment="1" applyProtection="1">
      <alignment horizontal="center" vertical="center" shrinkToFit="1"/>
      <protection/>
    </xf>
    <xf numFmtId="189" fontId="10" fillId="0" borderId="121" xfId="0" applyNumberFormat="1" applyFont="1" applyFill="1" applyBorder="1" applyAlignment="1" applyProtection="1">
      <alignment horizontal="center" vertical="center" shrinkToFit="1"/>
      <protection/>
    </xf>
    <xf numFmtId="0" fontId="18" fillId="33" borderId="100" xfId="0" applyFont="1" applyFill="1" applyBorder="1" applyAlignment="1" applyProtection="1">
      <alignment horizontal="center" vertical="center"/>
      <protection/>
    </xf>
    <xf numFmtId="0" fontId="18" fillId="33" borderId="101" xfId="0" applyFont="1" applyFill="1" applyBorder="1" applyAlignment="1" applyProtection="1">
      <alignment horizontal="center" vertical="center"/>
      <protection/>
    </xf>
    <xf numFmtId="0" fontId="18" fillId="33" borderId="122" xfId="0" applyFont="1" applyFill="1" applyBorder="1" applyAlignment="1" applyProtection="1">
      <alignment horizontal="center" vertical="center"/>
      <protection/>
    </xf>
    <xf numFmtId="0" fontId="19" fillId="0" borderId="70" xfId="0" applyFont="1" applyFill="1" applyBorder="1" applyAlignment="1" applyProtection="1">
      <alignment horizontal="center" vertical="center" shrinkToFit="1"/>
      <protection locked="0"/>
    </xf>
    <xf numFmtId="0" fontId="19" fillId="0" borderId="123" xfId="0" applyFont="1" applyFill="1" applyBorder="1" applyAlignment="1" applyProtection="1">
      <alignment horizontal="center" vertical="center" shrinkToFit="1"/>
      <protection locked="0"/>
    </xf>
    <xf numFmtId="0" fontId="19" fillId="0" borderId="45" xfId="0" applyFont="1" applyFill="1" applyBorder="1" applyAlignment="1" applyProtection="1">
      <alignment horizontal="center" vertical="center" shrinkToFit="1"/>
      <protection locked="0"/>
    </xf>
    <xf numFmtId="0" fontId="19" fillId="0" borderId="124" xfId="0" applyFont="1" applyFill="1" applyBorder="1" applyAlignment="1" applyProtection="1">
      <alignment horizontal="center" vertical="center" shrinkToFit="1"/>
      <protection locked="0"/>
    </xf>
    <xf numFmtId="49" fontId="10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27" xfId="0" applyFont="1" applyFill="1" applyBorder="1" applyAlignment="1" applyProtection="1">
      <alignment horizontal="center" vertical="center" shrinkToFit="1"/>
      <protection locked="0"/>
    </xf>
    <xf numFmtId="0" fontId="21" fillId="0" borderId="35" xfId="0" applyFont="1" applyFill="1" applyBorder="1" applyAlignment="1" applyProtection="1">
      <alignment horizontal="center" vertical="center" shrinkToFit="1"/>
      <protection locked="0"/>
    </xf>
    <xf numFmtId="0" fontId="21" fillId="0" borderId="128" xfId="0" applyFont="1" applyFill="1" applyBorder="1" applyAlignment="1" applyProtection="1">
      <alignment horizontal="center" vertical="center" shrinkToFit="1"/>
      <protection locked="0"/>
    </xf>
    <xf numFmtId="0" fontId="9" fillId="33" borderId="118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129" xfId="0" applyFont="1" applyFill="1" applyBorder="1" applyAlignment="1" applyProtection="1">
      <alignment horizontal="center" vertical="center"/>
      <protection locked="0"/>
    </xf>
    <xf numFmtId="49" fontId="10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30" xfId="0" applyFont="1" applyFill="1" applyBorder="1" applyAlignment="1" applyProtection="1">
      <alignment horizontal="center" vertical="center"/>
      <protection locked="0"/>
    </xf>
    <xf numFmtId="0" fontId="20" fillId="0" borderId="131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10" fillId="0" borderId="132" xfId="0" applyFont="1" applyFill="1" applyBorder="1" applyAlignment="1" applyProtection="1">
      <alignment horizontal="center" vertical="center"/>
      <protection locked="0"/>
    </xf>
    <xf numFmtId="0" fontId="10" fillId="0" borderId="133" xfId="0" applyFont="1" applyFill="1" applyBorder="1" applyAlignment="1" applyProtection="1">
      <alignment horizontal="center" vertical="center" shrinkToFit="1"/>
      <protection locked="0"/>
    </xf>
    <xf numFmtId="0" fontId="10" fillId="0" borderId="50" xfId="0" applyFont="1" applyFill="1" applyBorder="1" applyAlignment="1" applyProtection="1">
      <alignment horizontal="center" vertical="center" shrinkToFit="1"/>
      <protection locked="0"/>
    </xf>
    <xf numFmtId="0" fontId="10" fillId="0" borderId="134" xfId="0" applyFont="1" applyFill="1" applyBorder="1" applyAlignment="1" applyProtection="1">
      <alignment horizontal="center" vertical="center" shrinkToFit="1"/>
      <protection locked="0"/>
    </xf>
    <xf numFmtId="0" fontId="10" fillId="0" borderId="135" xfId="0" applyFont="1" applyFill="1" applyBorder="1" applyAlignment="1" applyProtection="1">
      <alignment horizontal="center" vertical="center" shrinkToFit="1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136" xfId="0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0" fillId="0" borderId="137" xfId="0" applyFont="1" applyFill="1" applyBorder="1" applyAlignment="1" applyProtection="1">
      <alignment horizontal="center" vertical="center"/>
      <protection locked="0"/>
    </xf>
    <xf numFmtId="0" fontId="5" fillId="33" borderId="138" xfId="0" applyFont="1" applyFill="1" applyBorder="1" applyAlignment="1" applyProtection="1">
      <alignment horizontal="center" vertical="center" wrapText="1"/>
      <protection/>
    </xf>
    <xf numFmtId="0" fontId="5" fillId="33" borderId="101" xfId="0" applyFont="1" applyFill="1" applyBorder="1" applyAlignment="1" applyProtection="1">
      <alignment horizontal="center" vertical="center"/>
      <protection/>
    </xf>
    <xf numFmtId="0" fontId="5" fillId="33" borderId="102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49" fontId="10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9" xfId="0" applyFont="1" applyFill="1" applyBorder="1" applyAlignment="1" applyProtection="1">
      <alignment horizontal="center" vertical="center"/>
      <protection/>
    </xf>
    <xf numFmtId="0" fontId="9" fillId="33" borderId="140" xfId="0" applyFont="1" applyFill="1" applyBorder="1" applyAlignment="1" applyProtection="1">
      <alignment horizontal="center" vertical="center"/>
      <protection/>
    </xf>
    <xf numFmtId="0" fontId="9" fillId="33" borderId="141" xfId="0" applyFont="1" applyFill="1" applyBorder="1" applyAlignment="1" applyProtection="1">
      <alignment horizontal="center" vertical="center"/>
      <protection/>
    </xf>
    <xf numFmtId="0" fontId="9" fillId="33" borderId="142" xfId="0" applyFont="1" applyFill="1" applyBorder="1" applyAlignment="1" applyProtection="1">
      <alignment horizontal="center" vertical="center" wrapText="1"/>
      <protection/>
    </xf>
    <xf numFmtId="0" fontId="9" fillId="33" borderId="143" xfId="0" applyFont="1" applyFill="1" applyBorder="1" applyAlignment="1" applyProtection="1">
      <alignment horizontal="center" vertical="center"/>
      <protection/>
    </xf>
    <xf numFmtId="0" fontId="9" fillId="33" borderId="117" xfId="0" applyFont="1" applyFill="1" applyBorder="1" applyAlignment="1" applyProtection="1">
      <alignment horizontal="center" vertical="center"/>
      <protection/>
    </xf>
    <xf numFmtId="0" fontId="18" fillId="33" borderId="41" xfId="0" applyFont="1" applyFill="1" applyBorder="1" applyAlignment="1" applyProtection="1">
      <alignment horizontal="center" vertical="center"/>
      <protection/>
    </xf>
    <xf numFmtId="0" fontId="18" fillId="33" borderId="42" xfId="0" applyFont="1" applyFill="1" applyBorder="1" applyAlignment="1" applyProtection="1">
      <alignment horizontal="center" vertical="center"/>
      <protection/>
    </xf>
    <xf numFmtId="189" fontId="10" fillId="0" borderId="15" xfId="0" applyNumberFormat="1" applyFont="1" applyFill="1" applyBorder="1" applyAlignment="1" applyProtection="1">
      <alignment vertical="center" shrinkToFit="1"/>
      <protection/>
    </xf>
    <xf numFmtId="189" fontId="10" fillId="0" borderId="50" xfId="0" applyNumberFormat="1" applyFont="1" applyFill="1" applyBorder="1" applyAlignment="1" applyProtection="1">
      <alignment vertical="center" shrinkToFit="1"/>
      <protection/>
    </xf>
    <xf numFmtId="189" fontId="10" fillId="0" borderId="17" xfId="0" applyNumberFormat="1" applyFont="1" applyFill="1" applyBorder="1" applyAlignment="1" applyProtection="1">
      <alignment vertical="center" shrinkToFit="1"/>
      <protection/>
    </xf>
    <xf numFmtId="189" fontId="10" fillId="0" borderId="18" xfId="0" applyNumberFormat="1" applyFont="1" applyFill="1" applyBorder="1" applyAlignment="1" applyProtection="1">
      <alignment vertical="center" shrinkToFit="1"/>
      <protection/>
    </xf>
    <xf numFmtId="189" fontId="10" fillId="0" borderId="51" xfId="0" applyNumberFormat="1" applyFont="1" applyFill="1" applyBorder="1" applyAlignment="1" applyProtection="1">
      <alignment vertical="center" shrinkToFit="1"/>
      <protection/>
    </xf>
    <xf numFmtId="189" fontId="10" fillId="0" borderId="19" xfId="0" applyNumberFormat="1" applyFont="1" applyFill="1" applyBorder="1" applyAlignment="1" applyProtection="1">
      <alignment vertical="center" shrinkToFit="1"/>
      <protection/>
    </xf>
    <xf numFmtId="0" fontId="78" fillId="0" borderId="144" xfId="0" applyFont="1" applyBorder="1" applyAlignment="1" applyProtection="1">
      <alignment horizontal="left" vertical="top" wrapText="1"/>
      <protection locked="0"/>
    </xf>
    <xf numFmtId="0" fontId="78" fillId="0" borderId="95" xfId="0" applyFont="1" applyBorder="1" applyAlignment="1" applyProtection="1">
      <alignment horizontal="left" vertical="top" wrapText="1"/>
      <protection locked="0"/>
    </xf>
    <xf numFmtId="0" fontId="78" fillId="0" borderId="145" xfId="0" applyFont="1" applyBorder="1" applyAlignment="1" applyProtection="1">
      <alignment horizontal="left" vertical="top" wrapText="1"/>
      <protection locked="0"/>
    </xf>
    <xf numFmtId="0" fontId="78" fillId="0" borderId="36" xfId="0" applyFont="1" applyBorder="1" applyAlignment="1" applyProtection="1">
      <alignment horizontal="left" vertical="top" wrapText="1"/>
      <protection locked="0"/>
    </xf>
    <xf numFmtId="0" fontId="78" fillId="0" borderId="0" xfId="0" applyFont="1" applyBorder="1" applyAlignment="1" applyProtection="1">
      <alignment horizontal="left" vertical="top" wrapText="1"/>
      <protection locked="0"/>
    </xf>
    <xf numFmtId="0" fontId="78" fillId="0" borderId="146" xfId="0" applyFont="1" applyBorder="1" applyAlignment="1" applyProtection="1">
      <alignment horizontal="left" vertical="top" wrapText="1"/>
      <protection locked="0"/>
    </xf>
    <xf numFmtId="0" fontId="78" fillId="0" borderId="38" xfId="0" applyFont="1" applyBorder="1" applyAlignment="1" applyProtection="1">
      <alignment horizontal="left" vertical="top" wrapText="1"/>
      <protection locked="0"/>
    </xf>
    <xf numFmtId="0" fontId="78" fillId="0" borderId="35" xfId="0" applyFont="1" applyBorder="1" applyAlignment="1" applyProtection="1">
      <alignment horizontal="left" vertical="top" wrapText="1"/>
      <protection locked="0"/>
    </xf>
    <xf numFmtId="0" fontId="78" fillId="0" borderId="147" xfId="0" applyFont="1" applyBorder="1" applyAlignment="1" applyProtection="1">
      <alignment horizontal="left" vertical="top" wrapText="1"/>
      <protection locked="0"/>
    </xf>
    <xf numFmtId="189" fontId="10" fillId="0" borderId="16" xfId="0" applyNumberFormat="1" applyFont="1" applyFill="1" applyBorder="1" applyAlignment="1" applyProtection="1">
      <alignment vertical="center" shrinkToFit="1"/>
      <protection/>
    </xf>
    <xf numFmtId="189" fontId="10" fillId="0" borderId="52" xfId="0" applyNumberFormat="1" applyFont="1" applyFill="1" applyBorder="1" applyAlignment="1" applyProtection="1">
      <alignment vertical="center" shrinkToFit="1"/>
      <protection/>
    </xf>
    <xf numFmtId="189" fontId="10" fillId="0" borderId="20" xfId="0" applyNumberFormat="1" applyFont="1" applyFill="1" applyBorder="1" applyAlignment="1" applyProtection="1">
      <alignment vertical="center" shrinkToFit="1"/>
      <protection/>
    </xf>
    <xf numFmtId="0" fontId="74" fillId="0" borderId="144" xfId="0" applyFont="1" applyBorder="1" applyAlignment="1" applyProtection="1">
      <alignment horizontal="left" vertical="top" wrapText="1"/>
      <protection locked="0"/>
    </xf>
    <xf numFmtId="0" fontId="74" fillId="0" borderId="95" xfId="0" applyFont="1" applyBorder="1" applyAlignment="1" applyProtection="1">
      <alignment horizontal="left" vertical="top" wrapText="1"/>
      <protection locked="0"/>
    </xf>
    <xf numFmtId="0" fontId="74" fillId="0" borderId="145" xfId="0" applyFont="1" applyBorder="1" applyAlignment="1" applyProtection="1">
      <alignment horizontal="left" vertical="top" wrapText="1"/>
      <protection locked="0"/>
    </xf>
    <xf numFmtId="0" fontId="74" fillId="0" borderId="36" xfId="0" applyFont="1" applyBorder="1" applyAlignment="1" applyProtection="1">
      <alignment horizontal="left" vertical="top" wrapText="1"/>
      <protection locked="0"/>
    </xf>
    <xf numFmtId="0" fontId="74" fillId="0" borderId="0" xfId="0" applyFont="1" applyBorder="1" applyAlignment="1" applyProtection="1">
      <alignment horizontal="left" vertical="top" wrapText="1"/>
      <protection locked="0"/>
    </xf>
    <xf numFmtId="0" fontId="74" fillId="0" borderId="146" xfId="0" applyFont="1" applyBorder="1" applyAlignment="1" applyProtection="1">
      <alignment horizontal="left" vertical="top" wrapText="1"/>
      <protection locked="0"/>
    </xf>
    <xf numFmtId="0" fontId="74" fillId="0" borderId="38" xfId="0" applyFont="1" applyBorder="1" applyAlignment="1" applyProtection="1">
      <alignment horizontal="left" vertical="top" wrapText="1"/>
      <protection locked="0"/>
    </xf>
    <xf numFmtId="0" fontId="74" fillId="0" borderId="35" xfId="0" applyFont="1" applyBorder="1" applyAlignment="1" applyProtection="1">
      <alignment horizontal="left" vertical="top" wrapText="1"/>
      <protection locked="0"/>
    </xf>
    <xf numFmtId="0" fontId="74" fillId="0" borderId="147" xfId="0" applyFont="1" applyBorder="1" applyAlignment="1" applyProtection="1">
      <alignment horizontal="left" vertical="top" wrapText="1"/>
      <protection locked="0"/>
    </xf>
    <xf numFmtId="0" fontId="74" fillId="0" borderId="133" xfId="0" applyFont="1" applyFill="1" applyBorder="1" applyAlignment="1" applyProtection="1">
      <alignment horizontal="center" vertical="center" shrinkToFit="1"/>
      <protection locked="0"/>
    </xf>
    <xf numFmtId="0" fontId="74" fillId="0" borderId="50" xfId="0" applyFont="1" applyFill="1" applyBorder="1" applyAlignment="1" applyProtection="1">
      <alignment horizontal="center" vertical="center" shrinkToFit="1"/>
      <protection locked="0"/>
    </xf>
    <xf numFmtId="0" fontId="74" fillId="0" borderId="134" xfId="0" applyFont="1" applyFill="1" applyBorder="1" applyAlignment="1" applyProtection="1">
      <alignment horizontal="center" vertical="center" shrinkToFit="1"/>
      <protection locked="0"/>
    </xf>
    <xf numFmtId="0" fontId="74" fillId="0" borderId="77" xfId="0" applyFont="1" applyFill="1" applyBorder="1" applyAlignment="1" applyProtection="1">
      <alignment horizontal="center" vertical="center" shrinkToFit="1"/>
      <protection locked="0"/>
    </xf>
    <xf numFmtId="0" fontId="74" fillId="0" borderId="51" xfId="0" applyFont="1" applyFill="1" applyBorder="1" applyAlignment="1" applyProtection="1">
      <alignment horizontal="center" vertical="center" shrinkToFit="1"/>
      <protection locked="0"/>
    </xf>
    <xf numFmtId="0" fontId="74" fillId="0" borderId="56" xfId="0" applyFont="1" applyFill="1" applyBorder="1" applyAlignment="1" applyProtection="1">
      <alignment horizontal="center" vertical="center" shrinkToFit="1"/>
      <protection locked="0"/>
    </xf>
    <xf numFmtId="0" fontId="74" fillId="0" borderId="135" xfId="0" applyFont="1" applyFill="1" applyBorder="1" applyAlignment="1" applyProtection="1">
      <alignment horizontal="center" vertical="center" shrinkToFit="1"/>
      <protection locked="0"/>
    </xf>
    <xf numFmtId="0" fontId="74" fillId="0" borderId="52" xfId="0" applyFont="1" applyFill="1" applyBorder="1" applyAlignment="1" applyProtection="1">
      <alignment horizontal="center" vertical="center" shrinkToFit="1"/>
      <protection locked="0"/>
    </xf>
    <xf numFmtId="0" fontId="74" fillId="0" borderId="136" xfId="0" applyFont="1" applyFill="1" applyBorder="1" applyAlignment="1" applyProtection="1">
      <alignment horizontal="center" vertical="center" shrinkToFit="1"/>
      <protection locked="0"/>
    </xf>
    <xf numFmtId="0" fontId="74" fillId="0" borderId="61" xfId="0" applyFont="1" applyFill="1" applyBorder="1" applyAlignment="1" applyProtection="1">
      <alignment horizontal="center" vertical="center"/>
      <protection locked="0"/>
    </xf>
    <xf numFmtId="0" fontId="74" fillId="0" borderId="22" xfId="0" applyFont="1" applyFill="1" applyBorder="1" applyAlignment="1" applyProtection="1">
      <alignment horizontal="center" vertical="center"/>
      <protection locked="0"/>
    </xf>
    <xf numFmtId="0" fontId="74" fillId="0" borderId="116" xfId="0" applyFont="1" applyFill="1" applyBorder="1" applyAlignment="1" applyProtection="1">
      <alignment horizontal="center" vertical="center"/>
      <protection locked="0"/>
    </xf>
    <xf numFmtId="0" fontId="74" fillId="0" borderId="132" xfId="0" applyFont="1" applyFill="1" applyBorder="1" applyAlignment="1" applyProtection="1">
      <alignment horizontal="center" vertical="center"/>
      <protection locked="0"/>
    </xf>
    <xf numFmtId="0" fontId="74" fillId="0" borderId="23" xfId="0" applyFont="1" applyFill="1" applyBorder="1" applyAlignment="1" applyProtection="1">
      <alignment horizontal="center" vertical="center"/>
      <protection locked="0"/>
    </xf>
    <xf numFmtId="0" fontId="74" fillId="0" borderId="129" xfId="0" applyFont="1" applyFill="1" applyBorder="1" applyAlignment="1" applyProtection="1">
      <alignment horizontal="center" vertical="center"/>
      <protection locked="0"/>
    </xf>
    <xf numFmtId="0" fontId="74" fillId="0" borderId="88" xfId="0" applyFont="1" applyFill="1" applyBorder="1" applyAlignment="1" applyProtection="1">
      <alignment horizontal="center" vertical="center"/>
      <protection locked="0"/>
    </xf>
    <xf numFmtId="0" fontId="74" fillId="0" borderId="21" xfId="0" applyFont="1" applyFill="1" applyBorder="1" applyAlignment="1" applyProtection="1">
      <alignment horizontal="center" vertical="center"/>
      <protection locked="0"/>
    </xf>
    <xf numFmtId="0" fontId="74" fillId="0" borderId="137" xfId="0" applyFont="1" applyFill="1" applyBorder="1" applyAlignment="1" applyProtection="1">
      <alignment horizontal="center" vertical="center"/>
      <protection locked="0"/>
    </xf>
    <xf numFmtId="49" fontId="7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127" xfId="0" applyFont="1" applyFill="1" applyBorder="1" applyAlignment="1" applyProtection="1">
      <alignment horizontal="center" vertical="center" shrinkToFit="1"/>
      <protection locked="0"/>
    </xf>
    <xf numFmtId="0" fontId="79" fillId="0" borderId="35" xfId="0" applyFont="1" applyFill="1" applyBorder="1" applyAlignment="1" applyProtection="1">
      <alignment horizontal="center" vertical="center" shrinkToFit="1"/>
      <protection locked="0"/>
    </xf>
    <xf numFmtId="0" fontId="79" fillId="0" borderId="128" xfId="0" applyFont="1" applyFill="1" applyBorder="1" applyAlignment="1" applyProtection="1">
      <alignment horizontal="center" vertical="center" shrinkToFit="1"/>
      <protection locked="0"/>
    </xf>
    <xf numFmtId="0" fontId="74" fillId="0" borderId="83" xfId="0" applyFont="1" applyFill="1" applyBorder="1" applyAlignment="1" applyProtection="1">
      <alignment horizontal="center" vertical="center" shrinkToFit="1"/>
      <protection locked="0"/>
    </xf>
    <xf numFmtId="0" fontId="74" fillId="0" borderId="32" xfId="0" applyFont="1" applyFill="1" applyBorder="1" applyAlignment="1" applyProtection="1">
      <alignment horizontal="center" vertical="center" shrinkToFit="1"/>
      <protection locked="0"/>
    </xf>
    <xf numFmtId="0" fontId="74" fillId="0" borderId="47" xfId="0" applyFont="1" applyFill="1" applyBorder="1" applyAlignment="1" applyProtection="1">
      <alignment horizontal="center" vertical="center" shrinkToFit="1"/>
      <protection locked="0"/>
    </xf>
    <xf numFmtId="0" fontId="80" fillId="0" borderId="130" xfId="0" applyFont="1" applyFill="1" applyBorder="1" applyAlignment="1" applyProtection="1">
      <alignment horizontal="center" vertical="center"/>
      <protection locked="0"/>
    </xf>
    <xf numFmtId="0" fontId="80" fillId="0" borderId="131" xfId="0" applyFont="1" applyFill="1" applyBorder="1" applyAlignment="1" applyProtection="1">
      <alignment horizontal="center" vertical="center"/>
      <protection locked="0"/>
    </xf>
    <xf numFmtId="0" fontId="80" fillId="0" borderId="30" xfId="0" applyFont="1" applyFill="1" applyBorder="1" applyAlignment="1" applyProtection="1">
      <alignment horizontal="center" vertical="center"/>
      <protection locked="0"/>
    </xf>
    <xf numFmtId="0" fontId="80" fillId="0" borderId="30" xfId="0" applyFont="1" applyFill="1" applyBorder="1" applyAlignment="1" applyProtection="1">
      <alignment horizontal="center" vertical="center" shrinkToFit="1"/>
      <protection locked="0"/>
    </xf>
    <xf numFmtId="0" fontId="74" fillId="0" borderId="83" xfId="0" applyFont="1" applyBorder="1" applyAlignment="1" applyProtection="1">
      <alignment horizontal="left" vertical="center" indent="1"/>
      <protection locked="0"/>
    </xf>
    <xf numFmtId="0" fontId="74" fillId="0" borderId="32" xfId="0" applyFont="1" applyBorder="1" applyAlignment="1" applyProtection="1">
      <alignment horizontal="left" vertical="center" indent="1"/>
      <protection locked="0"/>
    </xf>
    <xf numFmtId="0" fontId="74" fillId="0" borderId="33" xfId="0" applyFont="1" applyBorder="1" applyAlignment="1" applyProtection="1">
      <alignment horizontal="left" vertical="center" indent="1"/>
      <protection locked="0"/>
    </xf>
    <xf numFmtId="0" fontId="81" fillId="0" borderId="70" xfId="0" applyFont="1" applyFill="1" applyBorder="1" applyAlignment="1" applyProtection="1">
      <alignment horizontal="center" vertical="center" shrinkToFit="1"/>
      <protection locked="0"/>
    </xf>
    <xf numFmtId="0" fontId="81" fillId="0" borderId="123" xfId="0" applyFont="1" applyFill="1" applyBorder="1" applyAlignment="1" applyProtection="1">
      <alignment horizontal="center" vertical="center" shrinkToFit="1"/>
      <protection locked="0"/>
    </xf>
    <xf numFmtId="0" fontId="81" fillId="0" borderId="45" xfId="0" applyFont="1" applyFill="1" applyBorder="1" applyAlignment="1" applyProtection="1">
      <alignment horizontal="center" vertical="center" shrinkToFit="1"/>
      <protection locked="0"/>
    </xf>
    <xf numFmtId="0" fontId="81" fillId="0" borderId="124" xfId="0" applyFont="1" applyFill="1" applyBorder="1" applyAlignment="1" applyProtection="1">
      <alignment horizontal="center" vertical="center" shrinkToFit="1"/>
      <protection locked="0"/>
    </xf>
    <xf numFmtId="0" fontId="82" fillId="0" borderId="108" xfId="0" applyFont="1" applyFill="1" applyBorder="1" applyAlignment="1" applyProtection="1">
      <alignment horizontal="center" vertical="center" shrinkToFit="1"/>
      <protection locked="0"/>
    </xf>
    <xf numFmtId="0" fontId="82" fillId="0" borderId="109" xfId="0" applyFont="1" applyFill="1" applyBorder="1" applyAlignment="1" applyProtection="1">
      <alignment horizontal="center" vertical="center" shrinkToFit="1"/>
      <protection locked="0"/>
    </xf>
    <xf numFmtId="0" fontId="15" fillId="0" borderId="18" xfId="62" applyBorder="1" applyAlignment="1">
      <alignment horizontal="center" vertical="center" shrinkToFit="1"/>
      <protection/>
    </xf>
    <xf numFmtId="0" fontId="15" fillId="0" borderId="51" xfId="62" applyBorder="1" applyAlignment="1">
      <alignment horizontal="center" vertical="center" shrinkToFit="1"/>
      <protection/>
    </xf>
    <xf numFmtId="0" fontId="15" fillId="0" borderId="148" xfId="62" applyBorder="1" applyAlignment="1">
      <alignment horizontal="center" vertical="center" shrinkToFit="1"/>
      <protection/>
    </xf>
    <xf numFmtId="0" fontId="15" fillId="0" borderId="149" xfId="62" applyBorder="1" applyAlignment="1">
      <alignment horizontal="center" vertical="center" shrinkToFit="1"/>
      <protection/>
    </xf>
    <xf numFmtId="0" fontId="15" fillId="0" borderId="150" xfId="62" applyBorder="1" applyAlignment="1">
      <alignment horizontal="center" vertical="center" shrinkToFit="1"/>
      <protection/>
    </xf>
    <xf numFmtId="0" fontId="15" fillId="0" borderId="151" xfId="62" applyBorder="1" applyAlignment="1">
      <alignment horizontal="center" vertical="center" shrinkToFit="1"/>
      <protection/>
    </xf>
    <xf numFmtId="0" fontId="15" fillId="0" borderId="26" xfId="62" applyBorder="1" applyAlignment="1">
      <alignment horizontal="center" vertical="center" wrapText="1"/>
      <protection/>
    </xf>
    <xf numFmtId="0" fontId="15" fillId="0" borderId="26" xfId="62" applyBorder="1" applyAlignment="1">
      <alignment horizontal="center" vertical="center"/>
      <protection/>
    </xf>
    <xf numFmtId="0" fontId="15" fillId="0" borderId="22" xfId="62" applyBorder="1" applyAlignment="1">
      <alignment horizontal="center" vertical="center" shrinkToFit="1"/>
      <protection/>
    </xf>
    <xf numFmtId="0" fontId="27" fillId="0" borderId="0" xfId="62" applyFont="1" applyBorder="1" applyAlignment="1">
      <alignment horizontal="center" vertical="center" shrinkToFit="1"/>
      <protection/>
    </xf>
    <xf numFmtId="0" fontId="26" fillId="0" borderId="62" xfId="62" applyFont="1" applyBorder="1" applyAlignment="1">
      <alignment horizontal="center" vertical="center"/>
      <protection/>
    </xf>
    <xf numFmtId="0" fontId="23" fillId="0" borderId="152" xfId="62" applyFont="1" applyBorder="1" applyAlignment="1">
      <alignment horizontal="left" vertical="top" wrapText="1"/>
      <protection/>
    </xf>
    <xf numFmtId="0" fontId="23" fillId="0" borderId="70" xfId="62" applyFont="1" applyBorder="1" applyAlignment="1">
      <alignment horizontal="left" vertical="top" wrapText="1"/>
      <protection/>
    </xf>
    <xf numFmtId="0" fontId="23" fillId="0" borderId="153" xfId="62" applyFont="1" applyBorder="1" applyAlignment="1">
      <alignment horizontal="left" vertical="top" wrapText="1"/>
      <protection/>
    </xf>
    <xf numFmtId="0" fontId="23" fillId="0" borderId="63" xfId="62" applyFont="1" applyBorder="1" applyAlignment="1">
      <alignment horizontal="left" vertical="top" wrapText="1"/>
      <protection/>
    </xf>
    <xf numFmtId="0" fontId="23" fillId="0" borderId="0" xfId="62" applyFont="1" applyBorder="1" applyAlignment="1">
      <alignment horizontal="left" vertical="top" wrapText="1"/>
      <protection/>
    </xf>
    <xf numFmtId="0" fontId="23" fillId="0" borderId="65" xfId="62" applyFont="1" applyBorder="1" applyAlignment="1">
      <alignment horizontal="left" vertical="top" wrapText="1"/>
      <protection/>
    </xf>
    <xf numFmtId="0" fontId="23" fillId="0" borderId="154" xfId="62" applyFont="1" applyBorder="1" applyAlignment="1">
      <alignment horizontal="left" vertical="top" wrapText="1"/>
      <protection/>
    </xf>
    <xf numFmtId="0" fontId="23" fillId="0" borderId="59" xfId="62" applyFont="1" applyBorder="1" applyAlignment="1">
      <alignment horizontal="left" vertical="top" wrapText="1"/>
      <protection/>
    </xf>
    <xf numFmtId="0" fontId="23" fillId="0" borderId="155" xfId="62" applyFont="1" applyBorder="1" applyAlignment="1">
      <alignment horizontal="left" vertical="top" wrapText="1"/>
      <protection/>
    </xf>
    <xf numFmtId="0" fontId="15" fillId="0" borderId="156" xfId="62" applyBorder="1" applyAlignment="1">
      <alignment horizontal="center" vertical="center"/>
      <protection/>
    </xf>
    <xf numFmtId="0" fontId="15" fillId="0" borderId="157" xfId="62" applyBorder="1" applyAlignment="1">
      <alignment horizontal="center" vertical="center"/>
      <protection/>
    </xf>
    <xf numFmtId="0" fontId="15" fillId="0" borderId="158" xfId="62" applyBorder="1" applyAlignment="1">
      <alignment horizontal="center" vertical="center"/>
      <protection/>
    </xf>
    <xf numFmtId="0" fontId="15" fillId="0" borderId="159" xfId="62" applyBorder="1" applyAlignment="1">
      <alignment horizontal="center" vertical="center"/>
      <protection/>
    </xf>
    <xf numFmtId="0" fontId="15" fillId="0" borderId="63" xfId="62" applyBorder="1" applyAlignment="1">
      <alignment horizontal="center" vertical="center"/>
      <protection/>
    </xf>
    <xf numFmtId="0" fontId="15" fillId="0" borderId="0" xfId="62" applyAlignment="1">
      <alignment horizontal="left" vertical="center"/>
      <protection/>
    </xf>
    <xf numFmtId="0" fontId="15" fillId="0" borderId="95" xfId="62" applyBorder="1" applyAlignment="1">
      <alignment horizontal="center" vertical="center"/>
      <protection/>
    </xf>
    <xf numFmtId="0" fontId="15" fillId="0" borderId="63" xfId="62" applyBorder="1" applyAlignment="1">
      <alignment horizontal="left" vertical="center"/>
      <protection/>
    </xf>
    <xf numFmtId="0" fontId="15" fillId="0" borderId="0" xfId="62" applyBorder="1" applyAlignment="1">
      <alignment horizontal="left" vertical="center"/>
      <protection/>
    </xf>
    <xf numFmtId="0" fontId="15" fillId="0" borderId="0" xfId="62" applyAlignment="1">
      <alignment vertical="center" wrapText="1"/>
      <protection/>
    </xf>
    <xf numFmtId="6" fontId="0" fillId="0" borderId="62" xfId="60" applyFont="1" applyBorder="1" applyAlignment="1">
      <alignment horizontal="left" vertical="center"/>
    </xf>
    <xf numFmtId="6" fontId="15" fillId="0" borderId="62" xfId="60" applyBorder="1" applyAlignment="1">
      <alignment horizontal="left" vertical="center"/>
    </xf>
    <xf numFmtId="0" fontId="15" fillId="0" borderId="62" xfId="62" applyBorder="1" applyAlignment="1" quotePrefix="1">
      <alignment horizontal="center" vertical="center"/>
      <protection/>
    </xf>
    <xf numFmtId="0" fontId="15" fillId="0" borderId="62" xfId="62" applyBorder="1" applyAlignment="1">
      <alignment horizontal="center" vertical="center"/>
      <protection/>
    </xf>
    <xf numFmtId="0" fontId="23" fillId="0" borderId="158" xfId="62" applyFont="1" applyBorder="1" applyAlignment="1">
      <alignment horizontal="left" vertical="top" wrapText="1"/>
      <protection/>
    </xf>
    <xf numFmtId="0" fontId="23" fillId="0" borderId="62" xfId="62" applyFont="1" applyBorder="1" applyAlignment="1">
      <alignment horizontal="left" vertical="top" wrapText="1"/>
      <protection/>
    </xf>
    <xf numFmtId="0" fontId="23" fillId="0" borderId="159" xfId="62" applyFont="1" applyBorder="1" applyAlignment="1">
      <alignment horizontal="left" vertical="top" wrapText="1"/>
      <protection/>
    </xf>
    <xf numFmtId="0" fontId="15" fillId="0" borderId="160" xfId="62" applyBorder="1" applyAlignment="1">
      <alignment horizontal="center" vertical="center" shrinkToFit="1"/>
      <protection/>
    </xf>
    <xf numFmtId="0" fontId="29" fillId="0" borderId="161" xfId="62" applyFont="1" applyBorder="1" applyAlignment="1">
      <alignment horizontal="center" vertical="center" wrapText="1"/>
      <protection/>
    </xf>
    <xf numFmtId="0" fontId="29" fillId="0" borderId="50" xfId="62" applyFont="1" applyBorder="1" applyAlignment="1">
      <alignment horizontal="center" vertical="center" wrapText="1"/>
      <protection/>
    </xf>
    <xf numFmtId="0" fontId="29" fillId="0" borderId="162" xfId="62" applyFont="1" applyBorder="1" applyAlignment="1">
      <alignment horizontal="center" vertical="center" wrapText="1"/>
      <protection/>
    </xf>
    <xf numFmtId="0" fontId="29" fillId="0" borderId="163" xfId="62" applyFont="1" applyBorder="1" applyAlignment="1">
      <alignment horizontal="center" vertical="center" wrapText="1"/>
      <protection/>
    </xf>
    <xf numFmtId="0" fontId="29" fillId="0" borderId="51" xfId="62" applyFont="1" applyBorder="1" applyAlignment="1">
      <alignment horizontal="center" vertical="center" wrapText="1"/>
      <protection/>
    </xf>
    <xf numFmtId="0" fontId="29" fillId="0" borderId="148" xfId="62" applyFont="1" applyBorder="1" applyAlignment="1">
      <alignment horizontal="center" vertical="center" wrapText="1"/>
      <protection/>
    </xf>
    <xf numFmtId="49" fontId="22" fillId="0" borderId="163" xfId="62" applyNumberFormat="1" applyFont="1" applyBorder="1" applyAlignment="1">
      <alignment horizontal="center" vertical="center" wrapText="1"/>
      <protection/>
    </xf>
    <xf numFmtId="49" fontId="22" fillId="0" borderId="51" xfId="62" applyNumberFormat="1" applyFont="1" applyBorder="1" applyAlignment="1">
      <alignment horizontal="center" vertical="center" wrapText="1"/>
      <protection/>
    </xf>
    <xf numFmtId="49" fontId="22" fillId="0" borderId="148" xfId="62" applyNumberFormat="1" applyFont="1" applyBorder="1" applyAlignment="1">
      <alignment horizontal="center" vertical="center" wrapText="1"/>
      <protection/>
    </xf>
    <xf numFmtId="49" fontId="22" fillId="0" borderId="164" xfId="62" applyNumberFormat="1" applyFont="1" applyBorder="1" applyAlignment="1">
      <alignment horizontal="center" vertical="center" wrapText="1"/>
      <protection/>
    </xf>
    <xf numFmtId="49" fontId="22" fillId="0" borderId="150" xfId="62" applyNumberFormat="1" applyFont="1" applyBorder="1" applyAlignment="1">
      <alignment horizontal="center" vertical="center" wrapText="1"/>
      <protection/>
    </xf>
    <xf numFmtId="49" fontId="22" fillId="0" borderId="151" xfId="62" applyNumberFormat="1" applyFont="1" applyBorder="1" applyAlignment="1">
      <alignment horizontal="center" vertical="center" wrapText="1"/>
      <protection/>
    </xf>
    <xf numFmtId="0" fontId="15" fillId="0" borderId="152" xfId="62" applyBorder="1" applyAlignment="1">
      <alignment horizontal="left" vertical="center" wrapText="1"/>
      <protection/>
    </xf>
    <xf numFmtId="0" fontId="15" fillId="0" borderId="70" xfId="62" applyBorder="1" applyAlignment="1">
      <alignment horizontal="left" vertical="center" wrapText="1"/>
      <protection/>
    </xf>
    <xf numFmtId="0" fontId="15" fillId="0" borderId="153" xfId="62" applyBorder="1" applyAlignment="1">
      <alignment horizontal="left" vertical="center" wrapText="1"/>
      <protection/>
    </xf>
    <xf numFmtId="0" fontId="15" fillId="0" borderId="63" xfId="62" applyBorder="1" applyAlignment="1">
      <alignment horizontal="left" vertical="center" wrapText="1"/>
      <protection/>
    </xf>
    <xf numFmtId="0" fontId="15" fillId="0" borderId="0" xfId="62" applyBorder="1" applyAlignment="1">
      <alignment horizontal="left" vertical="center" wrapText="1"/>
      <protection/>
    </xf>
    <xf numFmtId="0" fontId="15" fillId="0" borderId="65" xfId="62" applyBorder="1" applyAlignment="1">
      <alignment horizontal="left" vertical="center" wrapText="1"/>
      <protection/>
    </xf>
    <xf numFmtId="0" fontId="15" fillId="0" borderId="158" xfId="62" applyBorder="1" applyAlignment="1">
      <alignment horizontal="left" vertical="center" wrapText="1"/>
      <protection/>
    </xf>
    <xf numFmtId="0" fontId="15" fillId="0" borderId="62" xfId="62" applyBorder="1" applyAlignment="1">
      <alignment horizontal="left" vertical="center" wrapText="1"/>
      <protection/>
    </xf>
    <xf numFmtId="0" fontId="15" fillId="0" borderId="159" xfId="62" applyBorder="1" applyAlignment="1">
      <alignment horizontal="left" vertical="center" wrapText="1"/>
      <protection/>
    </xf>
    <xf numFmtId="0" fontId="15" fillId="0" borderId="165" xfId="62" applyBorder="1" applyAlignment="1">
      <alignment horizontal="center" vertical="center"/>
      <protection/>
    </xf>
    <xf numFmtId="0" fontId="15" fillId="0" borderId="166" xfId="62" applyBorder="1" applyAlignment="1">
      <alignment horizontal="center" vertical="center"/>
      <protection/>
    </xf>
    <xf numFmtId="0" fontId="15" fillId="0" borderId="61" xfId="62" applyFont="1" applyBorder="1" applyAlignment="1">
      <alignment horizontal="center" vertical="center" wrapText="1"/>
      <protection/>
    </xf>
    <xf numFmtId="0" fontId="15" fillId="0" borderId="51" xfId="62" applyFont="1" applyBorder="1" applyAlignment="1">
      <alignment horizontal="center" vertical="center" wrapText="1"/>
      <protection/>
    </xf>
    <xf numFmtId="0" fontId="15" fillId="0" borderId="57" xfId="62" applyFont="1" applyBorder="1" applyAlignment="1">
      <alignment horizontal="center" vertical="center" wrapText="1"/>
      <protection/>
    </xf>
    <xf numFmtId="0" fontId="15" fillId="0" borderId="88" xfId="62" applyFont="1" applyBorder="1" applyAlignment="1">
      <alignment horizontal="center" vertical="center" wrapText="1"/>
      <protection/>
    </xf>
    <xf numFmtId="0" fontId="15" fillId="0" borderId="50" xfId="62" applyFont="1" applyBorder="1" applyAlignment="1">
      <alignment horizontal="center" vertical="center" wrapText="1"/>
      <protection/>
    </xf>
    <xf numFmtId="0" fontId="15" fillId="0" borderId="167" xfId="62" applyFont="1" applyBorder="1" applyAlignment="1">
      <alignment horizontal="center" vertical="center" wrapText="1"/>
      <protection/>
    </xf>
    <xf numFmtId="0" fontId="15" fillId="0" borderId="134" xfId="62" applyBorder="1" applyAlignment="1">
      <alignment horizontal="center" vertical="center"/>
      <protection/>
    </xf>
    <xf numFmtId="0" fontId="15" fillId="0" borderId="50" xfId="62" applyBorder="1" applyAlignment="1">
      <alignment horizontal="center" vertical="center"/>
      <protection/>
    </xf>
    <xf numFmtId="0" fontId="15" fillId="0" borderId="167" xfId="62" applyBorder="1" applyAlignment="1">
      <alignment horizontal="center" vertical="center"/>
      <protection/>
    </xf>
    <xf numFmtId="0" fontId="15" fillId="0" borderId="56" xfId="62" applyBorder="1" applyAlignment="1">
      <alignment horizontal="center" vertical="center"/>
      <protection/>
    </xf>
    <xf numFmtId="0" fontId="15" fillId="0" borderId="51" xfId="62" applyBorder="1" applyAlignment="1">
      <alignment horizontal="center" vertical="center"/>
      <protection/>
    </xf>
    <xf numFmtId="0" fontId="15" fillId="0" borderId="57" xfId="62" applyBorder="1" applyAlignment="1">
      <alignment horizontal="center" vertical="center"/>
      <protection/>
    </xf>
    <xf numFmtId="0" fontId="15" fillId="0" borderId="56" xfId="62" applyFont="1" applyBorder="1" applyAlignment="1">
      <alignment horizontal="center" vertical="center" wrapText="1"/>
      <protection/>
    </xf>
    <xf numFmtId="0" fontId="15" fillId="0" borderId="74" xfId="62" applyBorder="1" applyAlignment="1">
      <alignment horizontal="center" vertical="center"/>
      <protection/>
    </xf>
    <xf numFmtId="0" fontId="15" fillId="0" borderId="168" xfId="62" applyBorder="1" applyAlignment="1">
      <alignment horizontal="center" vertical="center"/>
      <protection/>
    </xf>
    <xf numFmtId="0" fontId="26" fillId="0" borderId="169" xfId="62" applyFont="1" applyBorder="1" applyAlignment="1">
      <alignment horizontal="center" vertical="center" shrinkToFit="1"/>
      <protection/>
    </xf>
    <xf numFmtId="0" fontId="26" fillId="0" borderId="168" xfId="62" applyFont="1" applyBorder="1" applyAlignment="1">
      <alignment horizontal="center" vertical="center" shrinkToFit="1"/>
      <protection/>
    </xf>
    <xf numFmtId="0" fontId="26" fillId="0" borderId="170" xfId="62" applyFont="1" applyBorder="1" applyAlignment="1">
      <alignment horizontal="center" vertical="center" shrinkToFit="1"/>
      <protection/>
    </xf>
    <xf numFmtId="0" fontId="15" fillId="0" borderId="169" xfId="62" applyBorder="1" applyAlignment="1">
      <alignment horizontal="center" vertical="center"/>
      <protection/>
    </xf>
    <xf numFmtId="0" fontId="15" fillId="0" borderId="170" xfId="62" applyBorder="1" applyAlignment="1">
      <alignment horizontal="center" vertical="center"/>
      <protection/>
    </xf>
    <xf numFmtId="0" fontId="15" fillId="0" borderId="27" xfId="62" applyBorder="1" applyAlignment="1">
      <alignment horizontal="center" vertical="center"/>
      <protection/>
    </xf>
    <xf numFmtId="0" fontId="15" fillId="0" borderId="171" xfId="62" applyBorder="1" applyAlignment="1">
      <alignment horizontal="center" vertical="center"/>
      <protection/>
    </xf>
    <xf numFmtId="0" fontId="15" fillId="0" borderId="172" xfId="62" applyBorder="1" applyAlignment="1">
      <alignment horizontal="center" vertical="center"/>
      <protection/>
    </xf>
    <xf numFmtId="0" fontId="15" fillId="0" borderId="173" xfId="62" applyBorder="1" applyAlignment="1">
      <alignment horizontal="center" vertical="center"/>
      <protection/>
    </xf>
    <xf numFmtId="0" fontId="22" fillId="0" borderId="134" xfId="62" applyFont="1" applyBorder="1" applyAlignment="1">
      <alignment horizontal="center" vertical="center" wrapText="1"/>
      <protection/>
    </xf>
    <xf numFmtId="0" fontId="15" fillId="0" borderId="21" xfId="62" applyBorder="1" applyAlignment="1">
      <alignment horizontal="center" vertical="center" wrapText="1"/>
      <protection/>
    </xf>
    <xf numFmtId="0" fontId="15" fillId="0" borderId="167" xfId="62" applyBorder="1" applyAlignment="1">
      <alignment horizontal="center" vertical="center" wrapText="1"/>
      <protection/>
    </xf>
    <xf numFmtId="0" fontId="15" fillId="0" borderId="56" xfId="62" applyBorder="1" applyAlignment="1">
      <alignment horizontal="center" vertical="center" wrapText="1"/>
      <protection/>
    </xf>
    <xf numFmtId="0" fontId="15" fillId="0" borderId="22" xfId="62" applyBorder="1" applyAlignment="1">
      <alignment horizontal="center" vertical="center" wrapText="1"/>
      <protection/>
    </xf>
    <xf numFmtId="0" fontId="15" fillId="0" borderId="57" xfId="62" applyBorder="1" applyAlignment="1">
      <alignment horizontal="center" vertical="center" wrapText="1"/>
      <protection/>
    </xf>
    <xf numFmtId="0" fontId="15" fillId="0" borderId="0" xfId="62" applyAlignment="1">
      <alignment horizontal="left" vertical="center" wrapText="1"/>
      <protection/>
    </xf>
    <xf numFmtId="0" fontId="23" fillId="0" borderId="152" xfId="62" applyFont="1" applyBorder="1" applyAlignment="1">
      <alignment horizontal="left" vertical="center" wrapText="1"/>
      <protection/>
    </xf>
    <xf numFmtId="0" fontId="23" fillId="0" borderId="70" xfId="62" applyFont="1" applyBorder="1" applyAlignment="1">
      <alignment horizontal="left" vertical="center" wrapText="1"/>
      <protection/>
    </xf>
    <xf numFmtId="0" fontId="23" fillId="0" borderId="153" xfId="62" applyFont="1" applyBorder="1" applyAlignment="1">
      <alignment horizontal="left" vertical="center" wrapText="1"/>
      <protection/>
    </xf>
    <xf numFmtId="0" fontId="23" fillId="0" borderId="63" xfId="62" applyFont="1" applyBorder="1" applyAlignment="1">
      <alignment horizontal="left" vertical="center" wrapText="1"/>
      <protection/>
    </xf>
    <xf numFmtId="0" fontId="23" fillId="0" borderId="0" xfId="62" applyFont="1" applyBorder="1" applyAlignment="1">
      <alignment horizontal="left" vertical="center" wrapText="1"/>
      <protection/>
    </xf>
    <xf numFmtId="0" fontId="23" fillId="0" borderId="65" xfId="62" applyFont="1" applyBorder="1" applyAlignment="1">
      <alignment horizontal="left" vertical="center" wrapText="1"/>
      <protection/>
    </xf>
    <xf numFmtId="0" fontId="23" fillId="0" borderId="154" xfId="62" applyFont="1" applyBorder="1" applyAlignment="1">
      <alignment horizontal="left" vertical="center" wrapText="1"/>
      <protection/>
    </xf>
    <xf numFmtId="0" fontId="23" fillId="0" borderId="59" xfId="62" applyFont="1" applyBorder="1" applyAlignment="1">
      <alignment horizontal="left" vertical="center" wrapText="1"/>
      <protection/>
    </xf>
    <xf numFmtId="0" fontId="23" fillId="0" borderId="155" xfId="62" applyFont="1" applyBorder="1" applyAlignment="1">
      <alignment horizontal="left" vertical="center" wrapText="1"/>
      <protection/>
    </xf>
    <xf numFmtId="0" fontId="15" fillId="0" borderId="18" xfId="62" applyFont="1" applyBorder="1" applyAlignment="1">
      <alignment horizontal="center" vertical="center" wrapText="1"/>
      <protection/>
    </xf>
    <xf numFmtId="0" fontId="23" fillId="0" borderId="61" xfId="62" applyFont="1" applyBorder="1" applyAlignment="1">
      <alignment horizontal="center" vertical="center" wrapText="1"/>
      <protection/>
    </xf>
    <xf numFmtId="0" fontId="23" fillId="0" borderId="51" xfId="62" applyFont="1" applyBorder="1" applyAlignment="1">
      <alignment horizontal="center" vertical="center" wrapText="1"/>
      <protection/>
    </xf>
    <xf numFmtId="0" fontId="23" fillId="0" borderId="57" xfId="62" applyFont="1" applyBorder="1" applyAlignment="1">
      <alignment horizontal="center" vertical="center"/>
      <protection/>
    </xf>
    <xf numFmtId="0" fontId="23" fillId="0" borderId="61" xfId="62" applyFont="1" applyBorder="1" applyAlignment="1">
      <alignment horizontal="center" vertical="center"/>
      <protection/>
    </xf>
    <xf numFmtId="0" fontId="23" fillId="0" borderId="51" xfId="62" applyFont="1" applyBorder="1" applyAlignment="1">
      <alignment horizontal="center" vertical="center"/>
      <protection/>
    </xf>
    <xf numFmtId="0" fontId="15" fillId="0" borderId="61" xfId="62" applyBorder="1" applyAlignment="1">
      <alignment horizontal="left" vertical="center"/>
      <protection/>
    </xf>
    <xf numFmtId="0" fontId="15" fillId="0" borderId="51" xfId="62" applyBorder="1" applyAlignment="1">
      <alignment horizontal="left" vertical="center"/>
      <protection/>
    </xf>
    <xf numFmtId="0" fontId="15" fillId="0" borderId="57" xfId="62" applyBorder="1" applyAlignment="1">
      <alignment horizontal="left" vertical="center"/>
      <protection/>
    </xf>
    <xf numFmtId="0" fontId="15" fillId="0" borderId="174" xfId="62" applyBorder="1" applyAlignment="1">
      <alignment horizontal="left" vertical="center"/>
      <protection/>
    </xf>
    <xf numFmtId="0" fontId="15" fillId="0" borderId="150" xfId="62" applyBorder="1" applyAlignment="1">
      <alignment horizontal="left" vertical="center"/>
      <protection/>
    </xf>
    <xf numFmtId="0" fontId="15" fillId="0" borderId="175" xfId="62" applyBorder="1" applyAlignment="1">
      <alignment horizontal="left" vertical="center"/>
      <protection/>
    </xf>
    <xf numFmtId="0" fontId="15" fillId="0" borderId="56" xfId="62" applyBorder="1" applyAlignment="1">
      <alignment horizontal="left" vertical="center"/>
      <protection/>
    </xf>
    <xf numFmtId="0" fontId="15" fillId="0" borderId="18" xfId="62" applyBorder="1" applyAlignment="1">
      <alignment horizontal="left" vertical="center"/>
      <protection/>
    </xf>
    <xf numFmtId="0" fontId="15" fillId="0" borderId="176" xfId="62" applyBorder="1" applyAlignment="1">
      <alignment horizontal="left" vertical="center"/>
      <protection/>
    </xf>
    <xf numFmtId="0" fontId="15" fillId="0" borderId="149" xfId="62" applyBorder="1" applyAlignment="1">
      <alignment horizontal="left" vertical="center"/>
      <protection/>
    </xf>
    <xf numFmtId="49" fontId="30" fillId="0" borderId="163" xfId="62" applyNumberFormat="1" applyFont="1" applyBorder="1" applyAlignment="1">
      <alignment horizontal="center" vertical="center" wrapText="1"/>
      <protection/>
    </xf>
    <xf numFmtId="49" fontId="30" fillId="0" borderId="51" xfId="62" applyNumberFormat="1" applyFont="1" applyBorder="1" applyAlignment="1">
      <alignment horizontal="center" vertical="center" wrapText="1"/>
      <protection/>
    </xf>
    <xf numFmtId="49" fontId="30" fillId="0" borderId="148" xfId="62" applyNumberFormat="1" applyFont="1" applyBorder="1" applyAlignment="1">
      <alignment horizontal="center" vertical="center" wrapText="1"/>
      <protection/>
    </xf>
    <xf numFmtId="0" fontId="15" fillId="0" borderId="163" xfId="62" applyBorder="1" applyAlignment="1">
      <alignment horizontal="center" vertical="center"/>
      <protection/>
    </xf>
    <xf numFmtId="0" fontId="15" fillId="0" borderId="148" xfId="62" applyBorder="1" applyAlignment="1">
      <alignment horizontal="center" vertical="center"/>
      <protection/>
    </xf>
    <xf numFmtId="0" fontId="15" fillId="0" borderId="164" xfId="62" applyBorder="1" applyAlignment="1">
      <alignment horizontal="center" vertical="center"/>
      <protection/>
    </xf>
    <xf numFmtId="0" fontId="15" fillId="0" borderId="150" xfId="62" applyBorder="1" applyAlignment="1">
      <alignment horizontal="center" vertical="center"/>
      <protection/>
    </xf>
    <xf numFmtId="0" fontId="15" fillId="0" borderId="151" xfId="62" applyBorder="1" applyAlignment="1">
      <alignment horizontal="center" vertical="center"/>
      <protection/>
    </xf>
    <xf numFmtId="0" fontId="15" fillId="0" borderId="58" xfId="62" applyFont="1" applyBorder="1" applyAlignment="1">
      <alignment horizontal="center" vertical="center" wrapText="1"/>
      <protection/>
    </xf>
    <xf numFmtId="0" fontId="15" fillId="0" borderId="59" xfId="62" applyFont="1" applyBorder="1" applyAlignment="1">
      <alignment horizontal="center" vertical="center" wrapText="1"/>
      <protection/>
    </xf>
    <xf numFmtId="0" fontId="15" fillId="0" borderId="60" xfId="62" applyFont="1" applyBorder="1" applyAlignment="1">
      <alignment horizontal="center" vertical="center" wrapText="1"/>
      <protection/>
    </xf>
    <xf numFmtId="0" fontId="15" fillId="0" borderId="177" xfId="62" applyFont="1" applyBorder="1" applyAlignment="1">
      <alignment horizontal="center" vertical="center" wrapText="1"/>
      <protection/>
    </xf>
    <xf numFmtId="0" fontId="15" fillId="0" borderId="166" xfId="62" applyFont="1" applyBorder="1" applyAlignment="1">
      <alignment horizontal="center" vertical="center" wrapText="1"/>
      <protection/>
    </xf>
    <xf numFmtId="0" fontId="23" fillId="0" borderId="58" xfId="62" applyFont="1" applyBorder="1" applyAlignment="1">
      <alignment horizontal="center" vertical="center"/>
      <protection/>
    </xf>
    <xf numFmtId="0" fontId="23" fillId="0" borderId="59" xfId="62" applyFont="1" applyBorder="1" applyAlignment="1">
      <alignment horizontal="center" vertical="center"/>
      <protection/>
    </xf>
    <xf numFmtId="0" fontId="23" fillId="0" borderId="60" xfId="62" applyFont="1" applyBorder="1" applyAlignment="1">
      <alignment horizontal="center" vertical="center"/>
      <protection/>
    </xf>
    <xf numFmtId="0" fontId="29" fillId="0" borderId="161" xfId="62" applyFont="1" applyBorder="1" applyAlignment="1">
      <alignment horizontal="center" vertical="center"/>
      <protection/>
    </xf>
    <xf numFmtId="0" fontId="29" fillId="0" borderId="50" xfId="62" applyFont="1" applyBorder="1" applyAlignment="1">
      <alignment horizontal="center" vertical="center"/>
      <protection/>
    </xf>
    <xf numFmtId="0" fontId="29" fillId="0" borderId="162" xfId="62" applyFont="1" applyBorder="1" applyAlignment="1">
      <alignment horizontal="center" vertical="center"/>
      <protection/>
    </xf>
    <xf numFmtId="0" fontId="29" fillId="0" borderId="163" xfId="62" applyFont="1" applyBorder="1" applyAlignment="1">
      <alignment horizontal="center" vertical="center"/>
      <protection/>
    </xf>
    <xf numFmtId="0" fontId="29" fillId="0" borderId="51" xfId="62" applyFont="1" applyBorder="1" applyAlignment="1">
      <alignment horizontal="center" vertical="center"/>
      <protection/>
    </xf>
    <xf numFmtId="0" fontId="29" fillId="0" borderId="148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26" fillId="0" borderId="169" xfId="62" applyFont="1" applyBorder="1" applyAlignment="1">
      <alignment horizontal="center" vertical="center"/>
      <protection/>
    </xf>
    <xf numFmtId="0" fontId="26" fillId="0" borderId="16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219075</xdr:colOff>
      <xdr:row>49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514725" y="13506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219075</xdr:colOff>
      <xdr:row>55</xdr:row>
      <xdr:rowOff>28575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514725" y="1464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219075</xdr:colOff>
      <xdr:row>61</xdr:row>
      <xdr:rowOff>28575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51472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228600</xdr:colOff>
      <xdr:row>49</xdr:row>
      <xdr:rowOff>9525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524250" y="13668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228600</xdr:colOff>
      <xdr:row>55</xdr:row>
      <xdr:rowOff>9525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524250" y="14811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228600</xdr:colOff>
      <xdr:row>62</xdr:row>
      <xdr:rowOff>9525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3524250" y="1614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S68"/>
  <sheetViews>
    <sheetView showGridLines="0" tabSelected="1" view="pageBreakPreview" zoomScale="70" zoomScaleSheetLayoutView="70" zoomScalePageLayoutView="0" workbookViewId="0" topLeftCell="A1">
      <selection activeCell="D2" sqref="D2:AK2"/>
    </sheetView>
  </sheetViews>
  <sheetFormatPr defaultColWidth="2.7109375" defaultRowHeight="21" customHeight="1"/>
  <cols>
    <col min="1" max="3" width="2.7109375" style="26" customWidth="1"/>
    <col min="4" max="4" width="3.00390625" style="58" customWidth="1"/>
    <col min="5" max="37" width="3.00390625" style="26" customWidth="1"/>
    <col min="38" max="38" width="4.421875" style="25" customWidth="1"/>
    <col min="39" max="39" width="4.57421875" style="25" customWidth="1"/>
    <col min="40" max="40" width="4.28125" style="25" bestFit="1" customWidth="1"/>
    <col min="41" max="41" width="6.421875" style="59" customWidth="1"/>
    <col min="42" max="42" width="7.28125" style="30" customWidth="1"/>
    <col min="43" max="44" width="22.140625" style="30" customWidth="1"/>
    <col min="45" max="45" width="17.421875" style="30" bestFit="1" customWidth="1"/>
    <col min="46" max="46" width="9.28125" style="25" customWidth="1"/>
    <col min="47" max="48" width="6.28125" style="25" bestFit="1" customWidth="1"/>
    <col min="49" max="50" width="19.28125" style="25" customWidth="1"/>
    <col min="51" max="59" width="2.421875" style="25" customWidth="1"/>
    <col min="60" max="60" width="2.7109375" style="25" customWidth="1"/>
    <col min="61" max="61" width="11.00390625" style="25" bestFit="1" customWidth="1"/>
    <col min="62" max="62" width="15.8515625" style="25" bestFit="1" customWidth="1"/>
    <col min="63" max="63" width="13.57421875" style="25" bestFit="1" customWidth="1"/>
    <col min="64" max="66" width="2.7109375" style="25" customWidth="1"/>
    <col min="67" max="67" width="4.8515625" style="25" customWidth="1"/>
    <col min="68" max="68" width="10.57421875" style="25" customWidth="1"/>
    <col min="69" max="201" width="2.7109375" style="25" customWidth="1"/>
    <col min="202" max="248" width="2.7109375" style="26" customWidth="1"/>
    <col min="249" max="249" width="8.57421875" style="26" bestFit="1" customWidth="1"/>
    <col min="250" max="250" width="12.00390625" style="26" bestFit="1" customWidth="1"/>
    <col min="251" max="251" width="10.8515625" style="26" bestFit="1" customWidth="1"/>
    <col min="252" max="252" width="12.57421875" style="26" bestFit="1" customWidth="1"/>
    <col min="253" max="253" width="14.8515625" style="26" bestFit="1" customWidth="1"/>
    <col min="254" max="16384" width="2.7109375" style="26" customWidth="1"/>
  </cols>
  <sheetData>
    <row r="1" spans="4:248" ht="30" customHeight="1">
      <c r="D1" s="164" t="s">
        <v>223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24"/>
      <c r="AM1" s="235"/>
      <c r="AN1" s="230" t="s">
        <v>92</v>
      </c>
      <c r="AO1" s="290" t="s">
        <v>150</v>
      </c>
      <c r="AP1" s="246" t="s">
        <v>0</v>
      </c>
      <c r="AQ1" s="246" t="s">
        <v>288</v>
      </c>
      <c r="AR1" s="246" t="s">
        <v>289</v>
      </c>
      <c r="AS1" s="246" t="s">
        <v>287</v>
      </c>
      <c r="AT1" s="246" t="s">
        <v>29</v>
      </c>
      <c r="AU1" s="246" t="s">
        <v>170</v>
      </c>
      <c r="AV1" s="246" t="s">
        <v>171</v>
      </c>
      <c r="AW1" s="292" t="s">
        <v>1</v>
      </c>
      <c r="AX1" s="288" t="s">
        <v>237</v>
      </c>
      <c r="GO1" s="26"/>
      <c r="GP1" s="26"/>
      <c r="GQ1" s="26"/>
      <c r="GR1" s="26"/>
      <c r="GS1" s="26"/>
      <c r="IJ1" s="27">
        <f>IF(AR6="","",ASC(#REF!))</f>
      </c>
      <c r="IK1" s="27" t="e">
        <f>IF(#REF!="","",ASC(#REF!))</f>
        <v>#REF!</v>
      </c>
      <c r="IL1" s="27" t="e">
        <f>IF(#REF!="","",ASC(#REF!))</f>
        <v>#REF!</v>
      </c>
      <c r="IM1" s="27">
        <f>IF(AS6="","",ASC(#REF!))</f>
      </c>
      <c r="IN1" s="27" t="e">
        <f>IF(#REF!="","",ASC(#REF!))</f>
        <v>#REF!</v>
      </c>
    </row>
    <row r="2" spans="4:248" ht="30" customHeight="1">
      <c r="D2" s="165" t="s">
        <v>298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24"/>
      <c r="AM2" s="236"/>
      <c r="AN2" s="231"/>
      <c r="AO2" s="291"/>
      <c r="AP2" s="263"/>
      <c r="AQ2" s="247"/>
      <c r="AR2" s="247"/>
      <c r="AS2" s="263"/>
      <c r="AT2" s="263"/>
      <c r="AU2" s="263"/>
      <c r="AV2" s="263"/>
      <c r="AW2" s="247"/>
      <c r="AX2" s="289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GO2" s="26"/>
      <c r="GP2" s="26"/>
      <c r="GQ2" s="26"/>
      <c r="GR2" s="26"/>
      <c r="GS2" s="26"/>
      <c r="IJ2" s="27">
        <f>IF(AR7="","",ASC(#REF!))</f>
      </c>
      <c r="IK2" s="27" t="e">
        <f>IF(#REF!="","",ASC(#REF!))</f>
        <v>#REF!</v>
      </c>
      <c r="IL2" s="27" t="e">
        <f>IF(#REF!="","",ASC(#REF!))</f>
        <v>#REF!</v>
      </c>
      <c r="IM2" s="27">
        <f>IF(AS7="","",ASC(#REF!))</f>
      </c>
      <c r="IN2" s="27" t="e">
        <f>IF(#REF!="","",ASC(#REF!))</f>
        <v>#REF!</v>
      </c>
    </row>
    <row r="3" spans="4:253" ht="30" customHeight="1">
      <c r="D3" s="232" t="s">
        <v>93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31"/>
      <c r="AM3" s="32">
        <v>1</v>
      </c>
      <c r="AN3" s="124"/>
      <c r="AO3" s="125"/>
      <c r="AP3" s="126"/>
      <c r="AQ3" s="127"/>
      <c r="AR3" s="127"/>
      <c r="AS3" s="128"/>
      <c r="AT3" s="6">
        <f aca="true" t="shared" si="0" ref="AT3:AT20">IF(AS3&lt;&gt;"",DATEDIF(AS3,$BJ$8,"Y"),"")</f>
      </c>
      <c r="AU3" s="89"/>
      <c r="AV3" s="89"/>
      <c r="AW3" s="150"/>
      <c r="AX3" s="156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IO3" s="27"/>
      <c r="IP3" s="27"/>
      <c r="IQ3" s="27"/>
      <c r="IR3" s="27"/>
      <c r="IS3" s="27"/>
    </row>
    <row r="4" spans="4:253" ht="30" customHeight="1"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6"/>
      <c r="AM4" s="34">
        <v>2</v>
      </c>
      <c r="AN4" s="129"/>
      <c r="AO4" s="95"/>
      <c r="AP4" s="130"/>
      <c r="AQ4" s="131"/>
      <c r="AR4" s="131"/>
      <c r="AS4" s="132"/>
      <c r="AT4" s="7"/>
      <c r="AU4" s="90"/>
      <c r="AV4" s="90"/>
      <c r="AW4" s="151"/>
      <c r="AX4" s="157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0"/>
      <c r="BJ4" s="30"/>
      <c r="BK4" s="30"/>
      <c r="BL4" s="36"/>
      <c r="BM4" s="36"/>
      <c r="BN4" s="36"/>
      <c r="BO4" s="36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IO4" s="27"/>
      <c r="IP4" s="27"/>
      <c r="IQ4" s="27"/>
      <c r="IR4" s="27"/>
      <c r="IS4" s="27"/>
    </row>
    <row r="5" spans="4:253" ht="30" customHeight="1" thickBot="1"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33"/>
      <c r="AM5" s="34">
        <v>3</v>
      </c>
      <c r="AN5" s="129"/>
      <c r="AO5" s="95"/>
      <c r="AP5" s="130"/>
      <c r="AQ5" s="131"/>
      <c r="AR5" s="131"/>
      <c r="AS5" s="132"/>
      <c r="AT5" s="7">
        <f t="shared" si="0"/>
      </c>
      <c r="AU5" s="90"/>
      <c r="AV5" s="90"/>
      <c r="AW5" s="151"/>
      <c r="AX5" s="157"/>
      <c r="AY5" s="30"/>
      <c r="AZ5" s="30"/>
      <c r="BA5" s="30"/>
      <c r="BB5" s="30"/>
      <c r="BC5" s="30"/>
      <c r="BD5" s="30"/>
      <c r="BE5" s="30"/>
      <c r="BF5" s="30"/>
      <c r="BG5" s="30"/>
      <c r="BH5" s="36"/>
      <c r="BI5" s="144" t="s">
        <v>236</v>
      </c>
      <c r="BJ5" s="30"/>
      <c r="BK5" s="30"/>
      <c r="BL5" s="36"/>
      <c r="BM5" s="36"/>
      <c r="BN5" s="37"/>
      <c r="BO5" s="37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IO5" s="27"/>
      <c r="IP5" s="27"/>
      <c r="IQ5" s="27"/>
      <c r="IR5" s="27"/>
      <c r="IS5" s="27"/>
    </row>
    <row r="6" spans="4:253" ht="30" customHeight="1">
      <c r="D6" s="206" t="s">
        <v>97</v>
      </c>
      <c r="E6" s="207"/>
      <c r="F6" s="207"/>
      <c r="G6" s="207"/>
      <c r="H6" s="207"/>
      <c r="I6" s="208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4"/>
      <c r="AL6" s="33"/>
      <c r="AM6" s="34">
        <v>4</v>
      </c>
      <c r="AN6" s="129"/>
      <c r="AO6" s="95"/>
      <c r="AP6" s="130"/>
      <c r="AQ6" s="131"/>
      <c r="AR6" s="131"/>
      <c r="AS6" s="132"/>
      <c r="AT6" s="7">
        <f t="shared" si="0"/>
      </c>
      <c r="AU6" s="90"/>
      <c r="AV6" s="90"/>
      <c r="AW6" s="151"/>
      <c r="AX6" s="157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279" t="s">
        <v>26</v>
      </c>
      <c r="BJ6" s="279"/>
      <c r="BK6" s="279"/>
      <c r="BL6" s="30"/>
      <c r="BM6" s="30"/>
      <c r="BN6" s="30"/>
      <c r="BO6" s="36">
        <v>1</v>
      </c>
      <c r="BP6" s="36" t="s">
        <v>94</v>
      </c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IO6" s="27">
        <f>IF(AR8="","",ASC(#REF!))</f>
      </c>
      <c r="IP6" s="27" t="e">
        <f>IF(#REF!="","",ASC(#REF!))</f>
        <v>#REF!</v>
      </c>
      <c r="IQ6" s="27" t="e">
        <f>IF(#REF!="","",ASC(#REF!))</f>
        <v>#REF!</v>
      </c>
      <c r="IR6" s="27">
        <f>IF(AS8="","",ASC(#REF!))</f>
      </c>
      <c r="IS6" s="27" t="e">
        <f>IF(#REF!="","",ASC(#REF!))</f>
        <v>#REF!</v>
      </c>
    </row>
    <row r="7" spans="4:253" ht="30" customHeight="1">
      <c r="D7" s="200" t="s">
        <v>7</v>
      </c>
      <c r="E7" s="201"/>
      <c r="F7" s="201"/>
      <c r="G7" s="201"/>
      <c r="H7" s="201"/>
      <c r="I7" s="202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5"/>
      <c r="AM7" s="34">
        <v>5</v>
      </c>
      <c r="AN7" s="129"/>
      <c r="AO7" s="95"/>
      <c r="AP7" s="130"/>
      <c r="AQ7" s="131"/>
      <c r="AR7" s="131"/>
      <c r="AS7" s="132"/>
      <c r="AT7" s="7">
        <f t="shared" si="0"/>
      </c>
      <c r="AU7" s="90"/>
      <c r="AV7" s="90"/>
      <c r="AW7" s="151"/>
      <c r="AX7" s="157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284" t="s">
        <v>25</v>
      </c>
      <c r="BJ7" s="284"/>
      <c r="BK7" s="284"/>
      <c r="BL7" s="38"/>
      <c r="BM7" s="38"/>
      <c r="BN7" s="38"/>
      <c r="BO7" s="36">
        <v>2</v>
      </c>
      <c r="BP7" s="36" t="s">
        <v>95</v>
      </c>
      <c r="BQ7" s="38"/>
      <c r="BR7" s="38"/>
      <c r="BS7" s="38"/>
      <c r="BT7" s="38"/>
      <c r="BU7" s="38"/>
      <c r="BV7" s="38"/>
      <c r="BW7" s="38"/>
      <c r="BX7" s="38"/>
      <c r="BY7" s="30"/>
      <c r="IO7" s="27"/>
      <c r="IP7" s="27"/>
      <c r="IQ7" s="27"/>
      <c r="IR7" s="27"/>
      <c r="IS7" s="27"/>
    </row>
    <row r="8" spans="4:253" ht="30" customHeight="1" thickBot="1">
      <c r="D8" s="203"/>
      <c r="E8" s="204"/>
      <c r="F8" s="204"/>
      <c r="G8" s="204"/>
      <c r="H8" s="204"/>
      <c r="I8" s="205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7"/>
      <c r="AM8" s="34">
        <v>6</v>
      </c>
      <c r="AN8" s="129"/>
      <c r="AO8" s="95"/>
      <c r="AP8" s="130"/>
      <c r="AQ8" s="131"/>
      <c r="AR8" s="131"/>
      <c r="AS8" s="132"/>
      <c r="AT8" s="7">
        <f t="shared" si="0"/>
      </c>
      <c r="AU8" s="90"/>
      <c r="AV8" s="90"/>
      <c r="AW8" s="151"/>
      <c r="AX8" s="157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9" t="s">
        <v>22</v>
      </c>
      <c r="BJ8" s="145">
        <v>43892</v>
      </c>
      <c r="BK8" s="42"/>
      <c r="BL8" s="30"/>
      <c r="BM8" s="30"/>
      <c r="BN8" s="30"/>
      <c r="BO8" s="40">
        <v>3</v>
      </c>
      <c r="BP8" s="40" t="s">
        <v>96</v>
      </c>
      <c r="BQ8" s="30"/>
      <c r="BR8" s="30"/>
      <c r="BS8" s="30"/>
      <c r="BT8" s="30"/>
      <c r="BU8" s="30"/>
      <c r="BV8" s="30"/>
      <c r="BW8" s="30"/>
      <c r="BX8" s="41"/>
      <c r="BY8" s="41"/>
      <c r="IO8" s="40" t="s">
        <v>2</v>
      </c>
      <c r="IP8" s="40" t="s">
        <v>3</v>
      </c>
      <c r="IQ8" s="40" t="s">
        <v>4</v>
      </c>
      <c r="IR8" s="40" t="s">
        <v>5</v>
      </c>
      <c r="IS8" s="40" t="s">
        <v>6</v>
      </c>
    </row>
    <row r="9" spans="4:253" ht="30" customHeight="1">
      <c r="D9" s="221" t="s">
        <v>100</v>
      </c>
      <c r="E9" s="222"/>
      <c r="F9" s="222"/>
      <c r="G9" s="222"/>
      <c r="H9" s="222"/>
      <c r="I9" s="223"/>
      <c r="J9" s="281" t="s">
        <v>238</v>
      </c>
      <c r="K9" s="282"/>
      <c r="L9" s="282"/>
      <c r="M9" s="282"/>
      <c r="N9" s="282"/>
      <c r="O9" s="282"/>
      <c r="P9" s="282"/>
      <c r="Q9" s="283"/>
      <c r="R9" s="218" t="s">
        <v>239</v>
      </c>
      <c r="S9" s="219"/>
      <c r="T9" s="219"/>
      <c r="U9" s="219"/>
      <c r="V9" s="219"/>
      <c r="W9" s="219"/>
      <c r="X9" s="219"/>
      <c r="Y9" s="220"/>
      <c r="Z9" s="251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3"/>
      <c r="AM9" s="34">
        <v>7</v>
      </c>
      <c r="AN9" s="129"/>
      <c r="AO9" s="95"/>
      <c r="AP9" s="130"/>
      <c r="AQ9" s="131"/>
      <c r="AR9" s="131"/>
      <c r="AS9" s="132"/>
      <c r="AT9" s="7">
        <f t="shared" si="0"/>
      </c>
      <c r="AU9" s="90"/>
      <c r="AV9" s="90"/>
      <c r="AW9" s="151"/>
      <c r="AX9" s="157"/>
      <c r="BH9" s="40"/>
      <c r="BL9" s="40"/>
      <c r="BM9" s="40"/>
      <c r="BN9" s="27"/>
      <c r="BO9" s="40">
        <v>4</v>
      </c>
      <c r="BP9" s="40" t="s">
        <v>98</v>
      </c>
      <c r="IO9" s="27">
        <f>IF(AR3="","",ASC(#REF!))</f>
      </c>
      <c r="IP9" s="27" t="str">
        <f aca="true" t="shared" si="1" ref="IP9:IP21">TRIM(AQ3)&amp;"　"&amp;TRIM(AR3)</f>
        <v>　</v>
      </c>
      <c r="IQ9" s="27" t="e">
        <f>TRIM(#REF!)&amp;"　"&amp;TRIM(#REF!)</f>
        <v>#REF!</v>
      </c>
      <c r="IR9" s="27" t="e">
        <f>IF(#REF!="","",#REF!)</f>
        <v>#REF!</v>
      </c>
      <c r="IS9" s="27" t="e">
        <f>IF(#REF!="","",#REF!)</f>
        <v>#REF!</v>
      </c>
    </row>
    <row r="10" spans="4:253" ht="30" customHeight="1" thickBot="1">
      <c r="D10" s="224"/>
      <c r="E10" s="225"/>
      <c r="F10" s="225"/>
      <c r="G10" s="225"/>
      <c r="H10" s="225"/>
      <c r="I10" s="226"/>
      <c r="J10" s="243"/>
      <c r="K10" s="216"/>
      <c r="L10" s="216"/>
      <c r="M10" s="216"/>
      <c r="N10" s="216"/>
      <c r="O10" s="216"/>
      <c r="P10" s="216"/>
      <c r="Q10" s="217"/>
      <c r="R10" s="215"/>
      <c r="S10" s="216"/>
      <c r="T10" s="216"/>
      <c r="U10" s="216"/>
      <c r="V10" s="216"/>
      <c r="W10" s="216"/>
      <c r="X10" s="216"/>
      <c r="Y10" s="217"/>
      <c r="Z10" s="248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50"/>
      <c r="AM10" s="34">
        <v>8</v>
      </c>
      <c r="AN10" s="129"/>
      <c r="AO10" s="95"/>
      <c r="AP10" s="130"/>
      <c r="AQ10" s="131"/>
      <c r="AR10" s="131"/>
      <c r="AS10" s="132"/>
      <c r="AT10" s="7">
        <f t="shared" si="0"/>
      </c>
      <c r="AU10" s="90"/>
      <c r="AV10" s="90"/>
      <c r="AW10" s="151"/>
      <c r="AX10" s="157"/>
      <c r="AY10" s="30"/>
      <c r="AZ10" s="30"/>
      <c r="BA10" s="30"/>
      <c r="BB10" s="30"/>
      <c r="BC10" s="30"/>
      <c r="BD10" s="30"/>
      <c r="BE10" s="30"/>
      <c r="BF10" s="30"/>
      <c r="BG10" s="30"/>
      <c r="BH10" s="36"/>
      <c r="BI10" s="36"/>
      <c r="BJ10" s="36"/>
      <c r="BK10" s="27"/>
      <c r="BL10" s="40"/>
      <c r="BM10" s="40"/>
      <c r="BN10" s="27"/>
      <c r="BO10" s="40">
        <v>5</v>
      </c>
      <c r="BP10" s="40" t="s">
        <v>99</v>
      </c>
      <c r="IO10" s="27">
        <f>IF(AR4="","",ASC(#REF!))</f>
      </c>
      <c r="IP10" s="27" t="str">
        <f t="shared" si="1"/>
        <v>　</v>
      </c>
      <c r="IQ10" s="27" t="e">
        <f>TRIM(#REF!)&amp;"　"&amp;TRIM(#REF!)</f>
        <v>#REF!</v>
      </c>
      <c r="IR10" s="27" t="e">
        <f>IF(#REF!="","",#REF!)</f>
        <v>#REF!</v>
      </c>
      <c r="IS10" s="27" t="e">
        <f>IF(#REF!="","",#REF!)</f>
        <v>#REF!</v>
      </c>
    </row>
    <row r="11" spans="4:253" ht="30" customHeight="1">
      <c r="D11" s="227" t="s">
        <v>101</v>
      </c>
      <c r="E11" s="228"/>
      <c r="F11" s="228"/>
      <c r="G11" s="228"/>
      <c r="H11" s="228"/>
      <c r="I11" s="229"/>
      <c r="J11" s="240" t="s">
        <v>238</v>
      </c>
      <c r="K11" s="241"/>
      <c r="L11" s="241"/>
      <c r="M11" s="241"/>
      <c r="N11" s="241"/>
      <c r="O11" s="241"/>
      <c r="P11" s="241"/>
      <c r="Q11" s="242"/>
      <c r="R11" s="212" t="s">
        <v>240</v>
      </c>
      <c r="S11" s="213"/>
      <c r="T11" s="213"/>
      <c r="U11" s="213"/>
      <c r="V11" s="213"/>
      <c r="W11" s="213"/>
      <c r="X11" s="213"/>
      <c r="Y11" s="214"/>
      <c r="Z11" s="174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6"/>
      <c r="AM11" s="34">
        <v>9</v>
      </c>
      <c r="AN11" s="129"/>
      <c r="AO11" s="95"/>
      <c r="AP11" s="130"/>
      <c r="AQ11" s="131"/>
      <c r="AR11" s="131"/>
      <c r="AS11" s="132"/>
      <c r="AT11" s="7">
        <f t="shared" si="0"/>
      </c>
      <c r="AU11" s="90"/>
      <c r="AV11" s="90"/>
      <c r="AW11" s="151"/>
      <c r="AX11" s="157"/>
      <c r="AY11" s="30"/>
      <c r="AZ11" s="30"/>
      <c r="BA11" s="30"/>
      <c r="BB11" s="30"/>
      <c r="BC11" s="30"/>
      <c r="BD11" s="30"/>
      <c r="BE11" s="30"/>
      <c r="BF11" s="30"/>
      <c r="BG11" s="30"/>
      <c r="BH11" s="36"/>
      <c r="BK11" s="27"/>
      <c r="BL11" s="40"/>
      <c r="BM11" s="40"/>
      <c r="BN11" s="27"/>
      <c r="BO11" s="40">
        <v>6</v>
      </c>
      <c r="BP11" s="40" t="s">
        <v>102</v>
      </c>
      <c r="IO11" s="27">
        <f>IF(AR5="","",ASC(#REF!))</f>
      </c>
      <c r="IP11" s="27" t="str">
        <f t="shared" si="1"/>
        <v>　</v>
      </c>
      <c r="IQ11" s="27" t="e">
        <f>TRIM(#REF!)&amp;"　"&amp;TRIM(#REF!)</f>
        <v>#REF!</v>
      </c>
      <c r="IR11" s="27" t="e">
        <f>IF(#REF!="","",#REF!)</f>
        <v>#REF!</v>
      </c>
      <c r="IS11" s="27" t="e">
        <f>IF(#REF!="","",#REF!)</f>
        <v>#REF!</v>
      </c>
    </row>
    <row r="12" spans="4:253" ht="30" customHeight="1">
      <c r="D12" s="227"/>
      <c r="E12" s="228"/>
      <c r="F12" s="228"/>
      <c r="G12" s="228"/>
      <c r="H12" s="228"/>
      <c r="I12" s="229"/>
      <c r="J12" s="237"/>
      <c r="K12" s="238"/>
      <c r="L12" s="238"/>
      <c r="M12" s="238"/>
      <c r="N12" s="238"/>
      <c r="O12" s="238"/>
      <c r="P12" s="238"/>
      <c r="Q12" s="239"/>
      <c r="R12" s="209"/>
      <c r="S12" s="210"/>
      <c r="T12" s="210"/>
      <c r="U12" s="210"/>
      <c r="V12" s="210"/>
      <c r="W12" s="210"/>
      <c r="X12" s="210"/>
      <c r="Y12" s="211"/>
      <c r="Z12" s="171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M12" s="34">
        <v>10</v>
      </c>
      <c r="AN12" s="129"/>
      <c r="AO12" s="95"/>
      <c r="AP12" s="130"/>
      <c r="AQ12" s="131"/>
      <c r="AR12" s="131"/>
      <c r="AS12" s="132"/>
      <c r="AT12" s="7">
        <f t="shared" si="0"/>
      </c>
      <c r="AU12" s="90"/>
      <c r="AV12" s="90"/>
      <c r="AW12" s="151"/>
      <c r="AX12" s="157"/>
      <c r="AY12" s="30"/>
      <c r="AZ12" s="30"/>
      <c r="BA12" s="30"/>
      <c r="BB12" s="30"/>
      <c r="BC12" s="30"/>
      <c r="BD12" s="30"/>
      <c r="BE12" s="30"/>
      <c r="BF12" s="30"/>
      <c r="BG12" s="30"/>
      <c r="BH12" s="36"/>
      <c r="BK12" s="27"/>
      <c r="BL12" s="40"/>
      <c r="BM12" s="40"/>
      <c r="BN12" s="27"/>
      <c r="BO12" s="40">
        <v>7</v>
      </c>
      <c r="BP12" s="40" t="s">
        <v>103</v>
      </c>
      <c r="IO12" s="27">
        <f>IF(AR6="","",ASC(#REF!))</f>
      </c>
      <c r="IP12" s="27" t="str">
        <f t="shared" si="1"/>
        <v>　</v>
      </c>
      <c r="IQ12" s="27" t="e">
        <f>TRIM(#REF!)&amp;"　"&amp;TRIM(#REF!)</f>
        <v>#REF!</v>
      </c>
      <c r="IR12" s="27" t="e">
        <f>IF(#REF!="","",#REF!)</f>
        <v>#REF!</v>
      </c>
      <c r="IS12" s="27" t="e">
        <f>IF(#REF!="","",#REF!)</f>
        <v>#REF!</v>
      </c>
    </row>
    <row r="13" spans="4:253" ht="30" customHeight="1">
      <c r="D13" s="44"/>
      <c r="E13" s="45"/>
      <c r="F13" s="195" t="s">
        <v>11</v>
      </c>
      <c r="G13" s="196"/>
      <c r="H13" s="196"/>
      <c r="I13" s="196"/>
      <c r="J13" s="192"/>
      <c r="K13" s="193"/>
      <c r="L13" s="193"/>
      <c r="M13" s="193"/>
      <c r="N13" s="193"/>
      <c r="O13" s="193"/>
      <c r="P13" s="193"/>
      <c r="Q13" s="194"/>
      <c r="R13" s="198" t="s">
        <v>38</v>
      </c>
      <c r="S13" s="198"/>
      <c r="T13" s="198"/>
      <c r="U13" s="198"/>
      <c r="V13" s="268" t="s">
        <v>149</v>
      </c>
      <c r="W13" s="269"/>
      <c r="X13" s="269"/>
      <c r="Y13" s="269"/>
      <c r="Z13" s="270"/>
      <c r="AA13" s="46" t="s">
        <v>159</v>
      </c>
      <c r="AB13" s="197"/>
      <c r="AC13" s="197"/>
      <c r="AD13" s="197"/>
      <c r="AE13" s="197"/>
      <c r="AF13" s="197"/>
      <c r="AG13" s="197"/>
      <c r="AH13" s="197"/>
      <c r="AI13" s="197"/>
      <c r="AJ13" s="197"/>
      <c r="AK13" s="47" t="s">
        <v>160</v>
      </c>
      <c r="AM13" s="34">
        <v>11</v>
      </c>
      <c r="AN13" s="129"/>
      <c r="AO13" s="95"/>
      <c r="AP13" s="130"/>
      <c r="AQ13" s="131"/>
      <c r="AR13" s="131"/>
      <c r="AS13" s="132"/>
      <c r="AT13" s="7">
        <f t="shared" si="0"/>
      </c>
      <c r="AU13" s="90"/>
      <c r="AV13" s="90"/>
      <c r="AW13" s="151"/>
      <c r="AX13" s="157"/>
      <c r="BH13" s="40"/>
      <c r="BK13" s="27"/>
      <c r="BL13" s="40"/>
      <c r="BM13" s="40"/>
      <c r="BN13" s="27"/>
      <c r="BO13" s="40">
        <v>8</v>
      </c>
      <c r="BP13" s="40" t="s">
        <v>104</v>
      </c>
      <c r="IO13" s="27">
        <f>IF(AR7="","",ASC(#REF!))</f>
      </c>
      <c r="IP13" s="27" t="str">
        <f t="shared" si="1"/>
        <v>　</v>
      </c>
      <c r="IQ13" s="27" t="e">
        <f>TRIM(#REF!)&amp;"　"&amp;TRIM(#REF!)</f>
        <v>#REF!</v>
      </c>
      <c r="IR13" s="27" t="e">
        <f>IF(#REF!="","",#REF!)</f>
        <v>#REF!</v>
      </c>
      <c r="IS13" s="27" t="e">
        <f>IF(#REF!="","",#REF!)</f>
        <v>#REF!</v>
      </c>
    </row>
    <row r="14" spans="4:253" ht="30" customHeight="1">
      <c r="D14" s="44"/>
      <c r="E14" s="45"/>
      <c r="F14" s="195" t="s">
        <v>37</v>
      </c>
      <c r="G14" s="196"/>
      <c r="H14" s="196"/>
      <c r="I14" s="196"/>
      <c r="J14" s="179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1"/>
      <c r="AM14" s="34">
        <v>12</v>
      </c>
      <c r="AN14" s="129"/>
      <c r="AO14" s="95"/>
      <c r="AP14" s="130"/>
      <c r="AQ14" s="131"/>
      <c r="AR14" s="131"/>
      <c r="AS14" s="132"/>
      <c r="AT14" s="7">
        <f t="shared" si="0"/>
      </c>
      <c r="AU14" s="90"/>
      <c r="AV14" s="90"/>
      <c r="AW14" s="151"/>
      <c r="AX14" s="157"/>
      <c r="BH14" s="40"/>
      <c r="BK14" s="27"/>
      <c r="BL14" s="40"/>
      <c r="BM14" s="40"/>
      <c r="BN14" s="27"/>
      <c r="BO14" s="40">
        <v>9</v>
      </c>
      <c r="BP14" s="40" t="s">
        <v>105</v>
      </c>
      <c r="IO14" s="27">
        <f>IF(AR8="","",ASC(#REF!))</f>
      </c>
      <c r="IP14" s="27" t="str">
        <f t="shared" si="1"/>
        <v>　</v>
      </c>
      <c r="IQ14" s="27" t="e">
        <f>TRIM(#REF!)&amp;"　"&amp;TRIM(#REF!)</f>
        <v>#REF!</v>
      </c>
      <c r="IR14" s="27" t="e">
        <f>IF(#REF!="","",#REF!)</f>
        <v>#REF!</v>
      </c>
      <c r="IS14" s="27" t="e">
        <f>IF(#REF!="","",#REF!)</f>
        <v>#REF!</v>
      </c>
    </row>
    <row r="15" spans="4:253" ht="30" customHeight="1">
      <c r="D15" s="44"/>
      <c r="E15" s="48"/>
      <c r="F15" s="198" t="s">
        <v>106</v>
      </c>
      <c r="G15" s="198"/>
      <c r="H15" s="198"/>
      <c r="I15" s="199"/>
      <c r="J15" s="266"/>
      <c r="K15" s="267"/>
      <c r="L15" s="267"/>
      <c r="M15" s="267"/>
      <c r="N15" s="267"/>
      <c r="O15" s="267"/>
      <c r="P15" s="267"/>
      <c r="Q15" s="267"/>
      <c r="R15" s="198" t="s">
        <v>8</v>
      </c>
      <c r="S15" s="198"/>
      <c r="T15" s="198"/>
      <c r="U15" s="198"/>
      <c r="V15" s="285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86"/>
      <c r="AM15" s="34">
        <v>13</v>
      </c>
      <c r="AN15" s="129"/>
      <c r="AO15" s="95"/>
      <c r="AP15" s="130"/>
      <c r="AQ15" s="131"/>
      <c r="AR15" s="131"/>
      <c r="AS15" s="132"/>
      <c r="AT15" s="7">
        <f t="shared" si="0"/>
      </c>
      <c r="AU15" s="90"/>
      <c r="AV15" s="90"/>
      <c r="AW15" s="151"/>
      <c r="AX15" s="157"/>
      <c r="BH15" s="40"/>
      <c r="BK15" s="27"/>
      <c r="BL15" s="40"/>
      <c r="BM15" s="40"/>
      <c r="BN15" s="27"/>
      <c r="BO15" s="40">
        <v>10</v>
      </c>
      <c r="BP15" s="40" t="s">
        <v>107</v>
      </c>
      <c r="IO15" s="27">
        <f>IF(AR9="","",ASC(#REF!))</f>
      </c>
      <c r="IP15" s="27" t="str">
        <f t="shared" si="1"/>
        <v>　</v>
      </c>
      <c r="IQ15" s="27" t="e">
        <f>TRIM(#REF!)&amp;"　"&amp;TRIM(#REF!)</f>
        <v>#REF!</v>
      </c>
      <c r="IR15" s="27" t="e">
        <f>IF(#REF!="","",#REF!)</f>
        <v>#REF!</v>
      </c>
      <c r="IS15" s="27" t="e">
        <f>IF(#REF!="","",#REF!)</f>
        <v>#REF!</v>
      </c>
    </row>
    <row r="16" spans="4:253" ht="30" customHeight="1" thickBot="1">
      <c r="D16" s="51"/>
      <c r="E16" s="52"/>
      <c r="F16" s="190" t="s">
        <v>108</v>
      </c>
      <c r="G16" s="190"/>
      <c r="H16" s="190"/>
      <c r="I16" s="191"/>
      <c r="J16" s="258"/>
      <c r="K16" s="259"/>
      <c r="L16" s="259"/>
      <c r="M16" s="259"/>
      <c r="N16" s="259"/>
      <c r="O16" s="259"/>
      <c r="P16" s="259"/>
      <c r="Q16" s="259"/>
      <c r="R16" s="169" t="s">
        <v>161</v>
      </c>
      <c r="S16" s="169"/>
      <c r="T16" s="169"/>
      <c r="U16" s="169"/>
      <c r="V16" s="260" t="s">
        <v>172</v>
      </c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2"/>
      <c r="AM16" s="34">
        <v>14</v>
      </c>
      <c r="AN16" s="129"/>
      <c r="AO16" s="95"/>
      <c r="AP16" s="130"/>
      <c r="AQ16" s="131"/>
      <c r="AR16" s="131"/>
      <c r="AS16" s="132"/>
      <c r="AT16" s="7">
        <f t="shared" si="0"/>
      </c>
      <c r="AU16" s="90"/>
      <c r="AV16" s="90"/>
      <c r="AW16" s="151"/>
      <c r="AX16" s="157"/>
      <c r="BH16" s="40"/>
      <c r="BK16" s="27"/>
      <c r="BL16" s="40"/>
      <c r="BM16" s="40"/>
      <c r="BN16" s="27"/>
      <c r="BO16" s="40">
        <v>11</v>
      </c>
      <c r="BP16" s="40" t="s">
        <v>109</v>
      </c>
      <c r="IO16" s="27">
        <f>IF(AR10="","",ASC(#REF!))</f>
      </c>
      <c r="IP16" s="27" t="str">
        <f t="shared" si="1"/>
        <v>　</v>
      </c>
      <c r="IQ16" s="27" t="e">
        <f>TRIM(#REF!)&amp;"　"&amp;TRIM(#REF!)</f>
        <v>#REF!</v>
      </c>
      <c r="IR16" s="27" t="e">
        <f>IF(#REF!="","",#REF!)</f>
        <v>#REF!</v>
      </c>
      <c r="IS16" s="27" t="e">
        <f>IF(#REF!="","",#REF!)</f>
        <v>#REF!</v>
      </c>
    </row>
    <row r="17" spans="4:253" ht="30" customHeight="1">
      <c r="D17" s="184" t="s">
        <v>165</v>
      </c>
      <c r="E17" s="185"/>
      <c r="F17" s="185"/>
      <c r="G17" s="185"/>
      <c r="H17" s="185"/>
      <c r="I17" s="186"/>
      <c r="J17" s="287" t="s">
        <v>110</v>
      </c>
      <c r="K17" s="170"/>
      <c r="L17" s="170"/>
      <c r="M17" s="170"/>
      <c r="N17" s="170"/>
      <c r="O17" s="170"/>
      <c r="P17" s="170"/>
      <c r="Q17" s="170" t="s">
        <v>111</v>
      </c>
      <c r="R17" s="170"/>
      <c r="S17" s="170"/>
      <c r="T17" s="170"/>
      <c r="U17" s="170"/>
      <c r="V17" s="170"/>
      <c r="W17" s="170"/>
      <c r="X17" s="170" t="s">
        <v>112</v>
      </c>
      <c r="Y17" s="170"/>
      <c r="Z17" s="170"/>
      <c r="AA17" s="170"/>
      <c r="AB17" s="170"/>
      <c r="AC17" s="170"/>
      <c r="AD17" s="170"/>
      <c r="AE17" s="170" t="s">
        <v>113</v>
      </c>
      <c r="AF17" s="170"/>
      <c r="AG17" s="170"/>
      <c r="AH17" s="170"/>
      <c r="AI17" s="170"/>
      <c r="AJ17" s="170"/>
      <c r="AK17" s="187"/>
      <c r="AM17" s="34">
        <v>15</v>
      </c>
      <c r="AN17" s="129"/>
      <c r="AO17" s="95"/>
      <c r="AP17" s="130"/>
      <c r="AQ17" s="131"/>
      <c r="AR17" s="131"/>
      <c r="AS17" s="132"/>
      <c r="AT17" s="7">
        <f t="shared" si="0"/>
      </c>
      <c r="AU17" s="90"/>
      <c r="AV17" s="90"/>
      <c r="AW17" s="151"/>
      <c r="AX17" s="157"/>
      <c r="BH17" s="40"/>
      <c r="BK17" s="27"/>
      <c r="BL17" s="40"/>
      <c r="BM17" s="40"/>
      <c r="BN17" s="27"/>
      <c r="BO17" s="40">
        <v>12</v>
      </c>
      <c r="BP17" s="40" t="s">
        <v>114</v>
      </c>
      <c r="IO17" s="27">
        <f>IF(AR11="","",ASC(#REF!))</f>
      </c>
      <c r="IP17" s="27" t="str">
        <f t="shared" si="1"/>
        <v>　</v>
      </c>
      <c r="IQ17" s="27" t="e">
        <f>TRIM(#REF!)&amp;"　"&amp;TRIM(#REF!)</f>
        <v>#REF!</v>
      </c>
      <c r="IR17" s="27" t="e">
        <f>IF(#REF!="","",#REF!)</f>
        <v>#REF!</v>
      </c>
      <c r="IS17" s="27" t="e">
        <f>IF(#REF!="","",#REF!)</f>
        <v>#REF!</v>
      </c>
    </row>
    <row r="18" spans="4:253" ht="30" customHeight="1">
      <c r="D18" s="53"/>
      <c r="E18" s="54"/>
      <c r="F18" s="182" t="s">
        <v>12</v>
      </c>
      <c r="G18" s="182"/>
      <c r="H18" s="182"/>
      <c r="I18" s="183"/>
      <c r="J18" s="188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280"/>
      <c r="AM18" s="34">
        <v>16</v>
      </c>
      <c r="AN18" s="129"/>
      <c r="AO18" s="95"/>
      <c r="AP18" s="130"/>
      <c r="AQ18" s="131"/>
      <c r="AR18" s="131"/>
      <c r="AS18" s="132"/>
      <c r="AT18" s="7">
        <f t="shared" si="0"/>
      </c>
      <c r="AU18" s="90"/>
      <c r="AV18" s="90"/>
      <c r="AW18" s="151"/>
      <c r="AX18" s="157"/>
      <c r="BH18" s="40"/>
      <c r="BK18" s="27"/>
      <c r="BL18" s="40"/>
      <c r="BM18" s="40"/>
      <c r="BN18" s="27"/>
      <c r="BO18" s="40">
        <v>13</v>
      </c>
      <c r="BP18" s="40" t="s">
        <v>116</v>
      </c>
      <c r="IO18" s="27">
        <f>IF(AR12="","",ASC(#REF!))</f>
      </c>
      <c r="IP18" s="27" t="str">
        <f t="shared" si="1"/>
        <v>　</v>
      </c>
      <c r="IQ18" s="27" t="e">
        <f>TRIM(#REF!)&amp;"　"&amp;TRIM(#REF!)</f>
        <v>#REF!</v>
      </c>
      <c r="IR18" s="27" t="e">
        <f>IF(#REF!="","",#REF!)</f>
        <v>#REF!</v>
      </c>
      <c r="IS18" s="27" t="e">
        <f>IF(#REF!="","",#REF!)</f>
        <v>#REF!</v>
      </c>
    </row>
    <row r="19" spans="4:253" ht="30" customHeight="1">
      <c r="D19" s="53"/>
      <c r="E19" s="54"/>
      <c r="F19" s="182" t="s">
        <v>13</v>
      </c>
      <c r="G19" s="182"/>
      <c r="H19" s="182"/>
      <c r="I19" s="183"/>
      <c r="J19" s="271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5"/>
      <c r="AM19" s="34">
        <v>17</v>
      </c>
      <c r="AN19" s="129"/>
      <c r="AO19" s="95"/>
      <c r="AP19" s="130"/>
      <c r="AQ19" s="131"/>
      <c r="AR19" s="131"/>
      <c r="AS19" s="132"/>
      <c r="AT19" s="7">
        <f t="shared" si="0"/>
      </c>
      <c r="AU19" s="90"/>
      <c r="AV19" s="90"/>
      <c r="AW19" s="151"/>
      <c r="AX19" s="157"/>
      <c r="BH19" s="40"/>
      <c r="BK19" s="27"/>
      <c r="BL19" s="40"/>
      <c r="BM19" s="40"/>
      <c r="BN19" s="27"/>
      <c r="BO19" s="40">
        <v>14</v>
      </c>
      <c r="BP19" s="40" t="s">
        <v>117</v>
      </c>
      <c r="IO19" s="27">
        <f>IF(AR13="","",ASC(#REF!))</f>
      </c>
      <c r="IP19" s="27" t="str">
        <f t="shared" si="1"/>
        <v>　</v>
      </c>
      <c r="IQ19" s="27" t="e">
        <f>TRIM(#REF!)&amp;"　"&amp;TRIM(#REF!)</f>
        <v>#REF!</v>
      </c>
      <c r="IR19" s="27" t="e">
        <f>IF(#REF!="","",#REF!)</f>
        <v>#REF!</v>
      </c>
      <c r="IS19" s="27" t="e">
        <f>IF(#REF!="","",#REF!)</f>
        <v>#REF!</v>
      </c>
    </row>
    <row r="20" spans="4:253" ht="30" customHeight="1" thickBot="1">
      <c r="D20" s="55"/>
      <c r="E20" s="56"/>
      <c r="F20" s="177" t="s">
        <v>297</v>
      </c>
      <c r="G20" s="177"/>
      <c r="H20" s="177"/>
      <c r="I20" s="178"/>
      <c r="J20" s="272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5"/>
      <c r="AM20" s="57">
        <v>18</v>
      </c>
      <c r="AN20" s="133"/>
      <c r="AO20" s="134"/>
      <c r="AP20" s="135"/>
      <c r="AQ20" s="136"/>
      <c r="AR20" s="136"/>
      <c r="AS20" s="137"/>
      <c r="AT20" s="9">
        <f t="shared" si="0"/>
      </c>
      <c r="AU20" s="91"/>
      <c r="AV20" s="91"/>
      <c r="AW20" s="152"/>
      <c r="AX20" s="158"/>
      <c r="BH20" s="40"/>
      <c r="BK20" s="27"/>
      <c r="BL20" s="40"/>
      <c r="BM20" s="40"/>
      <c r="BN20" s="27"/>
      <c r="BO20" s="40">
        <v>15</v>
      </c>
      <c r="BP20" s="40" t="s">
        <v>118</v>
      </c>
      <c r="IO20" s="27">
        <f>IF(AR14="","",ASC(#REF!))</f>
      </c>
      <c r="IP20" s="27" t="str">
        <f t="shared" si="1"/>
        <v>　</v>
      </c>
      <c r="IQ20" s="27" t="e">
        <f>TRIM(#REF!)&amp;"　"&amp;TRIM(#REF!)</f>
        <v>#REF!</v>
      </c>
      <c r="IR20" s="27" t="e">
        <f>IF(#REF!="","",#REF!)</f>
        <v>#REF!</v>
      </c>
      <c r="IS20" s="27" t="e">
        <f>IF(#REF!="","",#REF!)</f>
        <v>#REF!</v>
      </c>
    </row>
    <row r="21" spans="60:253" ht="30" customHeight="1" thickBot="1">
      <c r="BH21" s="40"/>
      <c r="BK21" s="27"/>
      <c r="BL21" s="40"/>
      <c r="BM21" s="40"/>
      <c r="BN21" s="27"/>
      <c r="BO21" s="40">
        <v>16</v>
      </c>
      <c r="BP21" s="40" t="s">
        <v>115</v>
      </c>
      <c r="IO21" s="27">
        <f>IF(AR15="","",ASC(#REF!))</f>
      </c>
      <c r="IP21" s="27" t="str">
        <f t="shared" si="1"/>
        <v>　</v>
      </c>
      <c r="IQ21" s="27" t="e">
        <f>TRIM(#REF!)&amp;"　"&amp;TRIM(#REF!)</f>
        <v>#REF!</v>
      </c>
      <c r="IR21" s="27" t="e">
        <f>IF(#REF!="","",#REF!)</f>
        <v>#REF!</v>
      </c>
      <c r="IS21" s="27" t="e">
        <f>IF(#REF!="","",#REF!)</f>
        <v>#REF!</v>
      </c>
    </row>
    <row r="22" spans="4:230" ht="42" customHeight="1">
      <c r="D22" s="85" t="s">
        <v>164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4"/>
      <c r="AL22" s="61"/>
      <c r="AM22" s="166" t="s">
        <v>45</v>
      </c>
      <c r="AN22" s="167"/>
      <c r="AO22" s="167"/>
      <c r="AP22" s="168"/>
      <c r="AQ22" s="63" t="s">
        <v>290</v>
      </c>
      <c r="AR22" s="63" t="s">
        <v>289</v>
      </c>
      <c r="AS22" s="62" t="s">
        <v>119</v>
      </c>
      <c r="AT22" s="43" t="s">
        <v>41</v>
      </c>
      <c r="AU22" s="293" t="s">
        <v>296</v>
      </c>
      <c r="AV22" s="167"/>
      <c r="AW22" s="167"/>
      <c r="AX22" s="294"/>
      <c r="BO22" s="40">
        <v>17</v>
      </c>
      <c r="BP22" s="25" t="s">
        <v>151</v>
      </c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HR22" s="27">
        <f>IF(AR16="","",ASC(#REF!))</f>
      </c>
      <c r="HS22" s="27" t="str">
        <f>TRIM(AQ16)&amp;"　"&amp;TRIM(AR16)</f>
        <v>　</v>
      </c>
      <c r="HT22" s="27" t="e">
        <f>TRIM(#REF!)&amp;"　"&amp;TRIM(#REF!)</f>
        <v>#REF!</v>
      </c>
      <c r="HU22" s="27" t="e">
        <f>IF(#REF!="","",#REF!)</f>
        <v>#REF!</v>
      </c>
      <c r="HV22" s="27" t="e">
        <f>IF(#REF!="","",#REF!)</f>
        <v>#REF!</v>
      </c>
    </row>
    <row r="23" spans="4:230" ht="30" customHeight="1">
      <c r="D23" s="301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3"/>
      <c r="AM23" s="273"/>
      <c r="AN23" s="274"/>
      <c r="AO23" s="274"/>
      <c r="AP23" s="275"/>
      <c r="AQ23" s="14"/>
      <c r="AR23" s="14"/>
      <c r="AS23" s="10"/>
      <c r="AT23" s="22"/>
      <c r="AU23" s="295"/>
      <c r="AV23" s="296"/>
      <c r="AW23" s="296"/>
      <c r="AX23" s="297"/>
      <c r="BO23" s="40">
        <v>18</v>
      </c>
      <c r="BP23" s="25" t="s">
        <v>152</v>
      </c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HR23" s="27">
        <f>IF(AR17="","",ASC(#REF!))</f>
      </c>
      <c r="HS23" s="27" t="str">
        <f>TRIM(AQ17)&amp;"　"&amp;TRIM(AR17)</f>
        <v>　</v>
      </c>
      <c r="HT23" s="27" t="e">
        <f>TRIM(#REF!)&amp;"　"&amp;TRIM(#REF!)</f>
        <v>#REF!</v>
      </c>
      <c r="HU23" s="27" t="e">
        <f>IF(#REF!="","",#REF!)</f>
        <v>#REF!</v>
      </c>
      <c r="HV23" s="27" t="e">
        <f>IF(#REF!="","",#REF!)</f>
        <v>#REF!</v>
      </c>
    </row>
    <row r="24" spans="4:230" ht="30" customHeight="1">
      <c r="D24" s="304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6"/>
      <c r="AM24" s="161"/>
      <c r="AN24" s="162"/>
      <c r="AO24" s="162"/>
      <c r="AP24" s="163"/>
      <c r="AQ24" s="17"/>
      <c r="AR24" s="17"/>
      <c r="AS24" s="18"/>
      <c r="AT24" s="22">
        <f>IF(AS24&lt;&gt;"",DATEDIF(AS24,$BJ$8,"Y"),"")</f>
      </c>
      <c r="AU24" s="298"/>
      <c r="AV24" s="299"/>
      <c r="AW24" s="299"/>
      <c r="AX24" s="300"/>
      <c r="BO24" s="40">
        <v>19</v>
      </c>
      <c r="BP24" s="25" t="s">
        <v>153</v>
      </c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HR24" s="27">
        <f>IF(AR18="","",ASC(#REF!))</f>
      </c>
      <c r="HS24" s="27" t="str">
        <f>TRIM(AQ18)&amp;"　"&amp;TRIM(AR18)</f>
        <v>　</v>
      </c>
      <c r="HT24" s="27" t="e">
        <f>TRIM(#REF!)&amp;"　"&amp;TRIM(#REF!)</f>
        <v>#REF!</v>
      </c>
      <c r="HU24" s="27" t="e">
        <f>IF(#REF!="","",#REF!)</f>
        <v>#REF!</v>
      </c>
      <c r="HV24" s="27" t="e">
        <f>IF(#REF!="","",#REF!)</f>
        <v>#REF!</v>
      </c>
    </row>
    <row r="25" spans="3:253" ht="30" customHeight="1">
      <c r="C25" s="25"/>
      <c r="D25" s="304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6"/>
      <c r="AM25" s="161"/>
      <c r="AN25" s="162"/>
      <c r="AO25" s="162"/>
      <c r="AP25" s="163"/>
      <c r="AQ25" s="17"/>
      <c r="AR25" s="17"/>
      <c r="AS25" s="18"/>
      <c r="AT25" s="22">
        <f>IF(AS25&lt;&gt;"",DATEDIF(AS25,$BJ$8,"Y"),"")</f>
      </c>
      <c r="AU25" s="298"/>
      <c r="AV25" s="299"/>
      <c r="AW25" s="299"/>
      <c r="AX25" s="300"/>
      <c r="BH25" s="40"/>
      <c r="BK25" s="27"/>
      <c r="BL25" s="40"/>
      <c r="BM25" s="40"/>
      <c r="BN25" s="27"/>
      <c r="BO25" s="25">
        <v>20</v>
      </c>
      <c r="BP25" s="25" t="s">
        <v>122</v>
      </c>
      <c r="IO25" s="27">
        <f>IF(AR19="","",ASC(#REF!))</f>
      </c>
      <c r="IP25" s="27" t="str">
        <f>TRIM(AQ19)&amp;"　"&amp;TRIM(AR19)</f>
        <v>　</v>
      </c>
      <c r="IQ25" s="27" t="e">
        <f>TRIM(#REF!)&amp;"　"&amp;TRIM(#REF!)</f>
        <v>#REF!</v>
      </c>
      <c r="IR25" s="27" t="e">
        <f>IF(#REF!="","",#REF!)</f>
        <v>#REF!</v>
      </c>
      <c r="IS25" s="27" t="e">
        <f>IF(#REF!="","",#REF!)</f>
        <v>#REF!</v>
      </c>
    </row>
    <row r="26" spans="4:253" ht="30" customHeight="1">
      <c r="D26" s="304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6"/>
      <c r="AM26" s="161"/>
      <c r="AN26" s="162"/>
      <c r="AO26" s="162"/>
      <c r="AP26" s="163"/>
      <c r="AQ26" s="17"/>
      <c r="AR26" s="17"/>
      <c r="AS26" s="18"/>
      <c r="AT26" s="22">
        <f>IF(AS26&lt;&gt;"",DATEDIF(AS26,$BJ$8,"Y"),"")</f>
      </c>
      <c r="AU26" s="298"/>
      <c r="AV26" s="299"/>
      <c r="AW26" s="299"/>
      <c r="AX26" s="300"/>
      <c r="BH26" s="40"/>
      <c r="BK26" s="27"/>
      <c r="BL26" s="40"/>
      <c r="BM26" s="40"/>
      <c r="BN26" s="27"/>
      <c r="BO26" s="25">
        <v>21</v>
      </c>
      <c r="BP26" s="25" t="s">
        <v>124</v>
      </c>
      <c r="IO26" s="27">
        <f>IF(AR20="","",ASC(#REF!))</f>
      </c>
      <c r="IP26" s="27" t="str">
        <f>TRIM(AQ20)&amp;"　"&amp;TRIM(AR20)</f>
        <v>　</v>
      </c>
      <c r="IQ26" s="27" t="e">
        <f>TRIM(#REF!)&amp;"　"&amp;TRIM(#REF!)</f>
        <v>#REF!</v>
      </c>
      <c r="IR26" s="27" t="e">
        <f>IF(#REF!="","",#REF!)</f>
        <v>#REF!</v>
      </c>
      <c r="IS26" s="27" t="e">
        <f>IF(#REF!="","",#REF!)</f>
        <v>#REF!</v>
      </c>
    </row>
    <row r="27" spans="4:253" ht="30" customHeight="1" thickBot="1">
      <c r="D27" s="307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9"/>
      <c r="AM27" s="276"/>
      <c r="AN27" s="277"/>
      <c r="AO27" s="277"/>
      <c r="AP27" s="278"/>
      <c r="AQ27" s="16"/>
      <c r="AR27" s="16"/>
      <c r="AS27" s="11"/>
      <c r="AT27" s="23">
        <f>IF(AS27&lt;&gt;"",DATEDIF(AS27,$BJ$8,"Y"),"")</f>
      </c>
      <c r="AU27" s="310"/>
      <c r="AV27" s="311"/>
      <c r="AW27" s="311"/>
      <c r="AX27" s="312"/>
      <c r="BH27" s="40"/>
      <c r="BK27" s="27"/>
      <c r="BL27" s="40"/>
      <c r="BM27" s="40"/>
      <c r="BN27" s="27"/>
      <c r="BO27" s="25">
        <v>22</v>
      </c>
      <c r="BP27" s="25" t="s">
        <v>125</v>
      </c>
      <c r="IO27" s="27">
        <f>IF(AR21="","",ASC(#REF!))</f>
      </c>
      <c r="IP27" s="27" t="str">
        <f>TRIM(AQ21)&amp;"　"&amp;TRIM(AR21)</f>
        <v>　</v>
      </c>
      <c r="IQ27" s="27" t="e">
        <f>TRIM(#REF!)&amp;"　"&amp;TRIM(#REF!)</f>
        <v>#REF!</v>
      </c>
      <c r="IR27" s="27" t="e">
        <f>IF(#REF!="","",#REF!)</f>
        <v>#REF!</v>
      </c>
      <c r="IS27" s="27" t="e">
        <f>IF(#REF!="","",#REF!)</f>
        <v>#REF!</v>
      </c>
    </row>
    <row r="28" spans="4:253" ht="30" customHeight="1">
      <c r="D28" s="60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  <c r="AA28" s="66"/>
      <c r="AB28" s="66"/>
      <c r="AC28" s="66"/>
      <c r="AD28" s="66"/>
      <c r="AE28" s="8"/>
      <c r="AF28" s="8"/>
      <c r="AG28" s="67"/>
      <c r="AH28" s="67"/>
      <c r="AI28" s="67"/>
      <c r="AJ28" s="67"/>
      <c r="AK28" s="67"/>
      <c r="BO28" s="25">
        <v>23</v>
      </c>
      <c r="BP28" s="25" t="s">
        <v>121</v>
      </c>
      <c r="IO28" s="27" t="e">
        <f>IF(#REF!="","",ASC(#REF!))</f>
        <v>#REF!</v>
      </c>
      <c r="IP28" s="27" t="e">
        <f>TRIM(#REF!)&amp;"　"&amp;TRIM(#REF!)</f>
        <v>#REF!</v>
      </c>
      <c r="IQ28" s="27" t="e">
        <f>TRIM(#REF!)&amp;"　"&amp;TRIM(#REF!)</f>
        <v>#REF!</v>
      </c>
      <c r="IR28" s="27" t="e">
        <f>IF(#REF!="","",#REF!)</f>
        <v>#REF!</v>
      </c>
      <c r="IS28" s="27" t="e">
        <f>IF(#REF!="","",#REF!)</f>
        <v>#REF!</v>
      </c>
    </row>
    <row r="29" spans="4:252" ht="24.75" customHeight="1">
      <c r="D29" s="68" t="s">
        <v>120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BO29" s="25">
        <v>24</v>
      </c>
      <c r="BP29" s="25" t="s">
        <v>123</v>
      </c>
      <c r="GS29" s="26"/>
      <c r="IO29" s="27" t="e">
        <f>TRIM(#REF!)&amp;"　"&amp;TRIM(#REF!)</f>
        <v>#REF!</v>
      </c>
      <c r="IP29" s="27" t="e">
        <f>TRIM(#REF!)&amp;"　"&amp;TRIM(#REF!)</f>
        <v>#REF!</v>
      </c>
      <c r="IQ29" s="27" t="e">
        <f>IF(#REF!="","",#REF!)</f>
        <v>#REF!</v>
      </c>
      <c r="IR29" s="27" t="e">
        <f>IF(#REF!="","",#REF!)</f>
        <v>#REF!</v>
      </c>
    </row>
    <row r="30" spans="4:252" ht="24.75" customHeight="1"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BO30" s="25">
        <v>25</v>
      </c>
      <c r="BP30" s="25" t="s">
        <v>126</v>
      </c>
      <c r="GS30" s="26"/>
      <c r="IO30" s="27" t="e">
        <f>TRIM(#REF!)&amp;"　"&amp;TRIM(#REF!)</f>
        <v>#REF!</v>
      </c>
      <c r="IP30" s="27" t="e">
        <f>TRIM(#REF!)&amp;"　"&amp;TRIM(#REF!)</f>
        <v>#REF!</v>
      </c>
      <c r="IQ30" s="27" t="e">
        <f>IF(#REF!="","",#REF!)</f>
        <v>#REF!</v>
      </c>
      <c r="IR30" s="27" t="e">
        <f>IF(#REF!="","",#REF!)</f>
        <v>#REF!</v>
      </c>
    </row>
    <row r="31" spans="4:252" ht="24.75" customHeight="1"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BO31" s="25">
        <v>26</v>
      </c>
      <c r="BP31" s="25" t="s">
        <v>127</v>
      </c>
      <c r="GS31" s="26"/>
      <c r="IO31" s="27" t="str">
        <f>TRIM(AQ25)&amp;"　"&amp;TRIM(AR25)</f>
        <v>　</v>
      </c>
      <c r="IP31" s="27" t="e">
        <f>TRIM(#REF!)&amp;"　"&amp;TRIM(#REF!)</f>
        <v>#REF!</v>
      </c>
      <c r="IQ31" s="27" t="e">
        <f>IF(#REF!="","",#REF!)</f>
        <v>#REF!</v>
      </c>
      <c r="IR31" s="27" t="e">
        <f>IF(#REF!="","",#REF!)</f>
        <v>#REF!</v>
      </c>
    </row>
    <row r="32" spans="67:252" ht="24.75" customHeight="1">
      <c r="BO32" s="25">
        <v>27</v>
      </c>
      <c r="BP32" s="25" t="s">
        <v>128</v>
      </c>
      <c r="GS32" s="26"/>
      <c r="IO32" s="27" t="str">
        <f>TRIM(AQ26)&amp;"　"&amp;TRIM(AR26)</f>
        <v>　</v>
      </c>
      <c r="IP32" s="27" t="e">
        <f>TRIM(#REF!)&amp;"　"&amp;TRIM(#REF!)</f>
        <v>#REF!</v>
      </c>
      <c r="IQ32" s="27" t="e">
        <f>IF(#REF!="","",#REF!)</f>
        <v>#REF!</v>
      </c>
      <c r="IR32" s="27" t="e">
        <f>IF(#REF!="","",#REF!)</f>
        <v>#REF!</v>
      </c>
    </row>
    <row r="33" spans="4:252" ht="24.75" customHeight="1">
      <c r="D33" s="26"/>
      <c r="AY33" s="30"/>
      <c r="AZ33" s="30"/>
      <c r="BO33" s="25">
        <v>28</v>
      </c>
      <c r="BP33" s="25" t="s">
        <v>129</v>
      </c>
      <c r="GS33" s="26"/>
      <c r="IO33" s="27" t="e">
        <f>TRIM(#REF!)&amp;"　"&amp;TRIM(#REF!)</f>
        <v>#REF!</v>
      </c>
      <c r="IP33" s="27" t="e">
        <f>TRIM(#REF!)&amp;"　"&amp;TRIM(#REF!)</f>
        <v>#REF!</v>
      </c>
      <c r="IQ33" s="27" t="e">
        <f>IF(#REF!="","",#REF!)</f>
        <v>#REF!</v>
      </c>
      <c r="IR33" s="27" t="e">
        <f>IF(#REF!="","",#REF!)</f>
        <v>#REF!</v>
      </c>
    </row>
    <row r="34" spans="4:68" ht="21" customHeight="1">
      <c r="D34" s="26"/>
      <c r="AY34" s="30"/>
      <c r="AZ34" s="30"/>
      <c r="BA34" s="30"/>
      <c r="BO34" s="25">
        <v>29</v>
      </c>
      <c r="BP34" s="25" t="s">
        <v>130</v>
      </c>
    </row>
    <row r="35" spans="4:68" ht="21" customHeight="1">
      <c r="D35" s="26"/>
      <c r="AY35" s="30"/>
      <c r="AZ35" s="30"/>
      <c r="BA35" s="30"/>
      <c r="BO35" s="25">
        <v>30</v>
      </c>
      <c r="BP35" s="25" t="s">
        <v>131</v>
      </c>
    </row>
    <row r="36" spans="4:68" ht="21" customHeight="1">
      <c r="D36" s="26"/>
      <c r="BO36" s="25">
        <v>31</v>
      </c>
      <c r="BP36" s="25" t="s">
        <v>132</v>
      </c>
    </row>
    <row r="37" spans="4:68" ht="21" customHeight="1">
      <c r="D37" s="26"/>
      <c r="BO37" s="25">
        <v>32</v>
      </c>
      <c r="BP37" s="25" t="s">
        <v>133</v>
      </c>
    </row>
    <row r="38" spans="4:68" ht="21" customHeight="1">
      <c r="D38" s="26"/>
      <c r="BO38" s="25">
        <v>33</v>
      </c>
      <c r="BP38" s="25" t="s">
        <v>134</v>
      </c>
    </row>
    <row r="39" spans="4:68" ht="21" customHeight="1">
      <c r="D39" s="7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BO39" s="25">
        <v>34</v>
      </c>
      <c r="BP39" s="25" t="s">
        <v>135</v>
      </c>
    </row>
    <row r="40" spans="4:68" ht="21" customHeight="1">
      <c r="D40" s="7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6"/>
      <c r="BO40" s="25">
        <v>35</v>
      </c>
      <c r="BP40" s="25" t="s">
        <v>136</v>
      </c>
    </row>
    <row r="41" spans="4:68" ht="21" customHeight="1">
      <c r="D41" s="70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BO41" s="25">
        <v>36</v>
      </c>
      <c r="BP41" s="25" t="s">
        <v>137</v>
      </c>
    </row>
    <row r="42" spans="4:68" ht="21" customHeight="1">
      <c r="D42" s="70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BO42" s="25">
        <v>37</v>
      </c>
      <c r="BP42" s="25" t="s">
        <v>138</v>
      </c>
    </row>
    <row r="43" spans="4:68" ht="21" customHeight="1">
      <c r="D43" s="70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BO43" s="25">
        <v>38</v>
      </c>
      <c r="BP43" s="25" t="s">
        <v>139</v>
      </c>
    </row>
    <row r="44" spans="4:68" ht="21" customHeight="1">
      <c r="D44" s="7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BO44" s="25">
        <v>39</v>
      </c>
      <c r="BP44" s="25" t="s">
        <v>140</v>
      </c>
    </row>
    <row r="45" spans="4:68" ht="21" customHeight="1">
      <c r="D45" s="70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BO45" s="25">
        <v>40</v>
      </c>
      <c r="BP45" s="25" t="s">
        <v>141</v>
      </c>
    </row>
    <row r="46" spans="4:68" ht="21" customHeight="1">
      <c r="D46" s="70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BO46" s="25">
        <v>41</v>
      </c>
      <c r="BP46" s="25" t="s">
        <v>142</v>
      </c>
    </row>
    <row r="47" spans="4:68" ht="21" customHeight="1">
      <c r="D47" s="7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BO47" s="25">
        <v>42</v>
      </c>
      <c r="BP47" s="25" t="s">
        <v>143</v>
      </c>
    </row>
    <row r="48" spans="4:68" ht="21" customHeight="1">
      <c r="D48" s="70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BO48" s="25">
        <v>43</v>
      </c>
      <c r="BP48" s="25" t="s">
        <v>144</v>
      </c>
    </row>
    <row r="49" spans="4:68" ht="21" customHeight="1">
      <c r="D49" s="7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BO49" s="25">
        <v>44</v>
      </c>
      <c r="BP49" s="25" t="s">
        <v>145</v>
      </c>
    </row>
    <row r="50" spans="4:68" ht="21" customHeight="1">
      <c r="D50" s="7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BO50" s="25">
        <v>45</v>
      </c>
      <c r="BP50" s="25" t="s">
        <v>146</v>
      </c>
    </row>
    <row r="51" spans="4:68" ht="21" customHeight="1">
      <c r="D51" s="7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BO51" s="25">
        <v>46</v>
      </c>
      <c r="BP51" s="25" t="s">
        <v>147</v>
      </c>
    </row>
    <row r="52" spans="4:68" ht="21" customHeight="1">
      <c r="D52" s="7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BO52" s="25">
        <v>47</v>
      </c>
      <c r="BP52" s="25" t="s">
        <v>148</v>
      </c>
    </row>
    <row r="53" spans="4:37" ht="21" customHeight="1">
      <c r="D53" s="7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4:37" ht="21" customHeight="1">
      <c r="D54" s="7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4:37" ht="21" customHeight="1">
      <c r="D55" s="7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4:37" ht="21" customHeight="1">
      <c r="D56" s="7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4:37" ht="21" customHeight="1">
      <c r="D57" s="7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4:37" ht="21" customHeight="1">
      <c r="D58" s="70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4:37" ht="21" customHeight="1">
      <c r="D59" s="70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4:37" ht="21" customHeight="1">
      <c r="D60" s="70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4:37" ht="21" customHeight="1">
      <c r="D61" s="7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4:37" ht="21" customHeight="1">
      <c r="D62" s="7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4:37" ht="21" customHeight="1">
      <c r="D63" s="7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4:37" ht="21" customHeight="1">
      <c r="D64" s="7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4:37" ht="21" customHeight="1">
      <c r="D65" s="7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4:37" ht="21" customHeight="1">
      <c r="D66" s="7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4:37" ht="21" customHeight="1">
      <c r="D67" s="7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4:37" ht="21" customHeight="1">
      <c r="D68" s="7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</row>
  </sheetData>
  <sheetProtection/>
  <mergeCells count="83">
    <mergeCell ref="AU22:AX22"/>
    <mergeCell ref="AU23:AX23"/>
    <mergeCell ref="AU24:AX24"/>
    <mergeCell ref="AU25:AX25"/>
    <mergeCell ref="AU26:AX26"/>
    <mergeCell ref="X17:AD17"/>
    <mergeCell ref="D23:AK27"/>
    <mergeCell ref="AM24:AP24"/>
    <mergeCell ref="AM25:AP25"/>
    <mergeCell ref="AU27:AX27"/>
    <mergeCell ref="AV1:AV2"/>
    <mergeCell ref="AX1:AX2"/>
    <mergeCell ref="AT1:AT2"/>
    <mergeCell ref="AS1:AS2"/>
    <mergeCell ref="AO1:AO2"/>
    <mergeCell ref="AW1:AW2"/>
    <mergeCell ref="AU1:AU2"/>
    <mergeCell ref="AM23:AP23"/>
    <mergeCell ref="AM27:AP27"/>
    <mergeCell ref="BI6:BK6"/>
    <mergeCell ref="Q18:W18"/>
    <mergeCell ref="X18:AD18"/>
    <mergeCell ref="AE18:AK18"/>
    <mergeCell ref="J9:Q9"/>
    <mergeCell ref="BI7:BK7"/>
    <mergeCell ref="V15:AK15"/>
    <mergeCell ref="J17:P17"/>
    <mergeCell ref="AE20:AK20"/>
    <mergeCell ref="J15:Q15"/>
    <mergeCell ref="R15:U15"/>
    <mergeCell ref="X20:AD20"/>
    <mergeCell ref="V13:Z13"/>
    <mergeCell ref="J19:P19"/>
    <mergeCell ref="X19:AD19"/>
    <mergeCell ref="Q19:W19"/>
    <mergeCell ref="J20:P20"/>
    <mergeCell ref="Q20:W20"/>
    <mergeCell ref="AE19:AK19"/>
    <mergeCell ref="AQ1:AQ2"/>
    <mergeCell ref="AR1:AR2"/>
    <mergeCell ref="Z10:AK10"/>
    <mergeCell ref="Z9:AK9"/>
    <mergeCell ref="J7:AK8"/>
    <mergeCell ref="J16:Q16"/>
    <mergeCell ref="V16:AK16"/>
    <mergeCell ref="AP1:AP2"/>
    <mergeCell ref="AN1:AN2"/>
    <mergeCell ref="D3:AK4"/>
    <mergeCell ref="J6:AK6"/>
    <mergeCell ref="AM1:AM2"/>
    <mergeCell ref="J12:Q12"/>
    <mergeCell ref="J11:Q11"/>
    <mergeCell ref="J10:Q10"/>
    <mergeCell ref="F15:I15"/>
    <mergeCell ref="D7:I8"/>
    <mergeCell ref="D6:I6"/>
    <mergeCell ref="R12:Y12"/>
    <mergeCell ref="R11:Y11"/>
    <mergeCell ref="R10:Y10"/>
    <mergeCell ref="R9:Y9"/>
    <mergeCell ref="D9:I10"/>
    <mergeCell ref="R13:U13"/>
    <mergeCell ref="D11:I12"/>
    <mergeCell ref="F19:I19"/>
    <mergeCell ref="D17:I17"/>
    <mergeCell ref="AE17:AK17"/>
    <mergeCell ref="J18:P18"/>
    <mergeCell ref="F16:I16"/>
    <mergeCell ref="J13:Q13"/>
    <mergeCell ref="F18:I18"/>
    <mergeCell ref="F13:I13"/>
    <mergeCell ref="AB13:AJ13"/>
    <mergeCell ref="F14:I14"/>
    <mergeCell ref="AM26:AP26"/>
    <mergeCell ref="D1:AK1"/>
    <mergeCell ref="D2:AK2"/>
    <mergeCell ref="AM22:AP22"/>
    <mergeCell ref="R16:U16"/>
    <mergeCell ref="Q17:W17"/>
    <mergeCell ref="Z12:AK12"/>
    <mergeCell ref="Z11:AK11"/>
    <mergeCell ref="F20:I20"/>
    <mergeCell ref="J14:AK14"/>
  </mergeCells>
  <dataValidations count="21">
    <dataValidation allowBlank="1" showInputMessage="1" showErrorMessage="1" promptTitle="年齢" prompt="大会初日時点の年齢が自動表示されます。" sqref="AE28 AT23:AT27 AT3:AT20"/>
    <dataValidation allowBlank="1" showInputMessage="1" showErrorMessage="1" promptTitle="フリガナ" prompt="全角カタカナを入力します。" imeMode="fullKatakana" sqref="V28 R28"/>
    <dataValidation allowBlank="1" showInputMessage="1" showErrorMessage="1" promptTitle="名前（名）" prompt="名を入力します。" imeMode="hiragana" sqref="N28 AR3:AR20 AR23:AR27"/>
    <dataValidation allowBlank="1" showInputMessage="1" showErrorMessage="1" promptTitle="名前（姓）" prompt="姓を入力します。" imeMode="hiragana" sqref="J28 AQ3:AQ20 AQ23:AQ27"/>
    <dataValidation allowBlank="1" showInputMessage="1" showErrorMessage="1" promptTitle="シャツ" prompt="黒以外の色を設定してください。" sqref="J18:AK18"/>
    <dataValidation allowBlank="1" showInputMessage="1" showErrorMessage="1" promptTitle="勤務先名称" prompt="連絡先が勤務先の場合勤務先の名称を入力します。" sqref="AB13"/>
    <dataValidation allowBlank="1" showInputMessage="1" showErrorMessage="1" promptTitle="郵便番号" prompt="***-****　と7桁形式で入力します" sqref="E15"/>
    <dataValidation allowBlank="1" showInputMessage="1" showErrorMessage="1" imeMode="halfAlpha" sqref="J15:J16 V15:V16"/>
    <dataValidation allowBlank="1" showInputMessage="1" showErrorMessage="1" promptTitle="郵便番号" prompt="***-****　と7桁形式で入力します" imeMode="halfAlpha" sqref="J13"/>
    <dataValidation type="list" allowBlank="1" showInputMessage="1" showErrorMessage="1" sqref="V13:Z13">
      <formula1>"自宅・勤務先,自宅,勤務先"</formula1>
    </dataValidation>
    <dataValidation type="whole" allowBlank="1" showInputMessage="1" showErrorMessage="1" promptTitle="背番号" prompt="1～99の半角数字を入力します。&#10;&#10;※番号の若い順に入力してください。" errorTitle="入力の注意事項" error="1～99の半角数字を入力してください。&#10;全角では入力できません。" imeMode="halfAlpha" sqref="AO3:AO20">
      <formula1>1</formula1>
      <formula2>99</formula2>
    </dataValidation>
    <dataValidation type="list" allowBlank="1" showInputMessage="1" showErrorMessage="1" promptTitle="ポジション" prompt="▼より&#10;GK・DF・MF・FW・FP&#10;のいずれかを選択してください。&#10;※GKは2名以上設定してください。&#10;※通常のポジション上GKが1名のみの場合は、他のポジションと併記してください。（例：FW/GK)" sqref="AP3:AP20">
      <formula1>"GK,DF,MF,FW,FP,DF/GK,MF/GK,FW/GK,FP/GK"</formula1>
    </dataValidation>
    <dataValidation type="list" allowBlank="1" showInputMessage="1" showErrorMessage="1" promptTitle="キャプテン" prompt="いずれか1名「キャプテン」欄に○を付けて下さい。" sqref="AN3:AN20">
      <formula1>"○"</formula1>
    </dataValidation>
    <dataValidation type="whole" allowBlank="1" showInputMessage="1" showErrorMessage="1" promptTitle="身長" prompt="身長のサイズをcm単位にて入力&#10;例)148cm&#10;入力：148" errorTitle="再入力" error="cmにて身長を入力して下さい。" imeMode="on" sqref="AU3:AU20">
      <formula1>1</formula1>
      <formula2>199</formula2>
    </dataValidation>
    <dataValidation type="whole" allowBlank="1" showInputMessage="1" showErrorMessage="1" promptTitle="体重" prompt="体重をkg単位にて入力&#10;例)35kgの場合&#10;入力：35" errorTitle="再入力" error="cmにて身長を入力して下さい。" imeMode="on" sqref="AV3:AV20">
      <formula1>1</formula1>
      <formula2>199</formula2>
    </dataValidation>
    <dataValidation allowBlank="1" showInputMessage="1" showErrorMessage="1" promptTitle="大会タイトル" prompt="今回の設定に合わせて入力して下さい。&#10;（入力箇所）&#10;回数　：　第●回&#10;地域　：　北海道・東北・関東・北信越・東海・関西・中国・四国・九州のいずれか" sqref="D2:AK2"/>
    <dataValidation allowBlank="1" showInputMessage="1" showErrorMessage="1" promptTitle="チーム紹介" prompt="チームの活動状況や今大会にかける意気込みを入力して下さい。" sqref="D23:AK27"/>
    <dataValidation type="whole" allowBlank="1" showInputMessage="1" showErrorMessage="1" promptTitle="選手登録番号" prompt="10ケタの選手登録番号を入力してください。" errorTitle="選手登録番号" error="入力データは、10ケタの半角数字です。入力した数字のケタを確認してください。" imeMode="disabled" sqref="AW3:AW20">
      <formula1>1</formula1>
      <formula2>9999999999</formula2>
    </dataValidation>
    <dataValidation type="date" operator="lessThanOrEqual" allowBlank="1" showInputMessage="1" showErrorMessage="1" promptTitle="生年月日" prompt="西暦4桁月日形式で入力します。&#10;（例）&#10;1960年5月13日の場合&#10;⇒1960/05/13" errorTitle="生年月日" error="参加資格に設定されている年齢設定を確認してください。" imeMode="halfAlpha" sqref="Z28">
      <formula1>参加申込書!#REF!</formula1>
    </dataValidation>
    <dataValidation allowBlank="1" showInputMessage="1" showErrorMessage="1" promptTitle="生年月日" prompt="西暦4桁月日形式で入力します。&#10;（例）&#10;1960年5月13日の場合&#10;⇒1960/05/13" sqref="AS3:AS20"/>
    <dataValidation operator="lessThanOrEqual" allowBlank="1" showInputMessage="1" showErrorMessage="1" promptTitle="生年月日" prompt="西暦4桁月日形式で入力します。&#10;（例）&#10;1960年5月13日の場合&#10;⇒1960/05/13" errorTitle="生年月日" error="参加資格に設定されている年齢設定を確認してください。" imeMode="halfAlpha" sqref="AS23:AS27"/>
  </dataValidations>
  <printOptions horizontalCentered="1" verticalCentered="1"/>
  <pageMargins left="0.5905511811023623" right="0.5905511811023623" top="0.7874015748031497" bottom="0.5905511811023623" header="0.3937007874015748" footer="0.3937007874015748"/>
  <pageSetup fitToHeight="1" fitToWidth="1" horizontalDpi="600" verticalDpi="600" orientation="landscape" paperSize="9" scale="59" r:id="rId1"/>
  <headerFooter alignWithMargins="0">
    <oddHeader>&amp;R&amp;"HGP創英角ｺﾞｼｯｸUB,ｳﾙﾄﾗﾎﾞｰﾙﾄﾞ"&amp;16様式　3-1</oddHeader>
  </headerFooter>
  <rowBreaks count="1" manualBreakCount="1">
    <brk id="15" min="3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C1:IS68"/>
  <sheetViews>
    <sheetView showGridLines="0" view="pageBreakPreview" zoomScale="75" zoomScaleSheetLayoutView="75" zoomScalePageLayoutView="0" workbookViewId="0" topLeftCell="A1">
      <selection activeCell="J6" sqref="J6:AK6"/>
    </sheetView>
  </sheetViews>
  <sheetFormatPr defaultColWidth="2.7109375" defaultRowHeight="21" customHeight="1"/>
  <cols>
    <col min="1" max="3" width="2.7109375" style="26" customWidth="1"/>
    <col min="4" max="4" width="3.00390625" style="58" customWidth="1"/>
    <col min="5" max="37" width="3.00390625" style="26" customWidth="1"/>
    <col min="38" max="38" width="4.421875" style="25" customWidth="1"/>
    <col min="39" max="39" width="4.57421875" style="25" customWidth="1"/>
    <col min="40" max="40" width="4.28125" style="25" bestFit="1" customWidth="1"/>
    <col min="41" max="41" width="6.421875" style="59" customWidth="1"/>
    <col min="42" max="42" width="7.28125" style="30" customWidth="1"/>
    <col min="43" max="44" width="22.140625" style="30" customWidth="1"/>
    <col min="45" max="45" width="17.421875" style="30" bestFit="1" customWidth="1"/>
    <col min="46" max="46" width="9.28125" style="25" customWidth="1"/>
    <col min="47" max="48" width="6.28125" style="25" bestFit="1" customWidth="1"/>
    <col min="49" max="50" width="19.28125" style="25" customWidth="1"/>
    <col min="51" max="59" width="2.421875" style="25" customWidth="1"/>
    <col min="60" max="60" width="2.7109375" style="25" customWidth="1"/>
    <col min="61" max="61" width="11.00390625" style="25" bestFit="1" customWidth="1"/>
    <col min="62" max="62" width="15.8515625" style="25" bestFit="1" customWidth="1"/>
    <col min="63" max="63" width="13.57421875" style="25" bestFit="1" customWidth="1"/>
    <col min="64" max="66" width="2.7109375" style="25" customWidth="1"/>
    <col min="67" max="67" width="4.8515625" style="25" customWidth="1"/>
    <col min="68" max="68" width="10.57421875" style="25" customWidth="1"/>
    <col min="69" max="201" width="2.7109375" style="25" customWidth="1"/>
    <col min="202" max="248" width="2.7109375" style="26" customWidth="1"/>
    <col min="249" max="249" width="8.57421875" style="26" bestFit="1" customWidth="1"/>
    <col min="250" max="250" width="12.00390625" style="26" bestFit="1" customWidth="1"/>
    <col min="251" max="251" width="10.8515625" style="26" bestFit="1" customWidth="1"/>
    <col min="252" max="252" width="12.57421875" style="26" bestFit="1" customWidth="1"/>
    <col min="253" max="253" width="14.8515625" style="26" bestFit="1" customWidth="1"/>
    <col min="254" max="16384" width="2.7109375" style="26" customWidth="1"/>
  </cols>
  <sheetData>
    <row r="1" spans="4:248" ht="30" customHeight="1">
      <c r="D1" s="164" t="s">
        <v>223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24"/>
      <c r="AM1" s="235"/>
      <c r="AN1" s="230" t="s">
        <v>21</v>
      </c>
      <c r="AO1" s="290" t="s">
        <v>150</v>
      </c>
      <c r="AP1" s="246" t="s">
        <v>0</v>
      </c>
      <c r="AQ1" s="246" t="s">
        <v>288</v>
      </c>
      <c r="AR1" s="246" t="s">
        <v>289</v>
      </c>
      <c r="AS1" s="246" t="s">
        <v>287</v>
      </c>
      <c r="AT1" s="246" t="s">
        <v>29</v>
      </c>
      <c r="AU1" s="246" t="s">
        <v>170</v>
      </c>
      <c r="AV1" s="246" t="s">
        <v>171</v>
      </c>
      <c r="AW1" s="292" t="s">
        <v>1</v>
      </c>
      <c r="AX1" s="288" t="s">
        <v>237</v>
      </c>
      <c r="GO1" s="26"/>
      <c r="GP1" s="26"/>
      <c r="GQ1" s="26"/>
      <c r="GR1" s="26"/>
      <c r="GS1" s="26"/>
      <c r="IJ1" s="27" t="e">
        <f>IF(AR6="","",ASC(#REF!))</f>
        <v>#REF!</v>
      </c>
      <c r="IK1" s="27" t="e">
        <f>IF(#REF!="","",ASC(#REF!))</f>
        <v>#REF!</v>
      </c>
      <c r="IL1" s="27" t="e">
        <f>IF(#REF!="","",ASC(#REF!))</f>
        <v>#REF!</v>
      </c>
      <c r="IM1" s="27" t="e">
        <f>IF(AS6="","",ASC(#REF!))</f>
        <v>#REF!</v>
      </c>
      <c r="IN1" s="27" t="e">
        <f>IF(#REF!="","",ASC(#REF!))</f>
        <v>#REF!</v>
      </c>
    </row>
    <row r="2" spans="4:248" ht="30" customHeight="1">
      <c r="D2" s="165" t="s">
        <v>154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24"/>
      <c r="AM2" s="236"/>
      <c r="AN2" s="231"/>
      <c r="AO2" s="291"/>
      <c r="AP2" s="263"/>
      <c r="AQ2" s="247"/>
      <c r="AR2" s="247"/>
      <c r="AS2" s="263"/>
      <c r="AT2" s="263"/>
      <c r="AU2" s="263"/>
      <c r="AV2" s="263"/>
      <c r="AW2" s="247"/>
      <c r="AX2" s="289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GO2" s="26"/>
      <c r="GP2" s="26"/>
      <c r="GQ2" s="26"/>
      <c r="GR2" s="26"/>
      <c r="GS2" s="26"/>
      <c r="IJ2" s="27" t="e">
        <f>IF(AR7="","",ASC(#REF!))</f>
        <v>#REF!</v>
      </c>
      <c r="IK2" s="27" t="e">
        <f>IF(#REF!="","",ASC(#REF!))</f>
        <v>#REF!</v>
      </c>
      <c r="IL2" s="27" t="e">
        <f>IF(#REF!="","",ASC(#REF!))</f>
        <v>#REF!</v>
      </c>
      <c r="IM2" s="27" t="e">
        <f>IF(AS7="","",ASC(#REF!))</f>
        <v>#REF!</v>
      </c>
      <c r="IN2" s="27" t="e">
        <f>IF(#REF!="","",ASC(#REF!))</f>
        <v>#REF!</v>
      </c>
    </row>
    <row r="3" spans="4:253" ht="30" customHeight="1">
      <c r="D3" s="232" t="s">
        <v>19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31"/>
      <c r="AM3" s="32">
        <v>1</v>
      </c>
      <c r="AN3" s="124"/>
      <c r="AO3" s="1">
        <v>1</v>
      </c>
      <c r="AP3" s="2" t="s">
        <v>23</v>
      </c>
      <c r="AQ3" s="3" t="s">
        <v>241</v>
      </c>
      <c r="AR3" s="3" t="s">
        <v>259</v>
      </c>
      <c r="AS3" s="79">
        <v>39215</v>
      </c>
      <c r="AT3" s="6">
        <f>IF(AS3&lt;&gt;"",DATEDIF(AS3,$BJ$9,"Y"),"")</f>
        <v>12</v>
      </c>
      <c r="AU3" s="92">
        <v>155</v>
      </c>
      <c r="AV3" s="92">
        <v>44</v>
      </c>
      <c r="AW3" s="150"/>
      <c r="AX3" s="147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IO3" s="27"/>
      <c r="IP3" s="27"/>
      <c r="IQ3" s="27"/>
      <c r="IR3" s="27"/>
      <c r="IS3" s="27"/>
    </row>
    <row r="4" spans="4:253" ht="30" customHeight="1"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6"/>
      <c r="AM4" s="34">
        <v>2</v>
      </c>
      <c r="AN4" s="129"/>
      <c r="AO4" s="146">
        <v>2</v>
      </c>
      <c r="AP4" s="4" t="s">
        <v>24</v>
      </c>
      <c r="AQ4" s="5" t="s">
        <v>242</v>
      </c>
      <c r="AR4" s="5" t="s">
        <v>260</v>
      </c>
      <c r="AS4" s="80">
        <v>39251</v>
      </c>
      <c r="AT4" s="7">
        <f aca="true" t="shared" si="0" ref="AT4:AT20">IF(AS4&lt;&gt;"",DATEDIF(AS4,$BJ$9,"Y"),"")</f>
        <v>12</v>
      </c>
      <c r="AU4" s="93">
        <v>143</v>
      </c>
      <c r="AV4" s="93">
        <v>34</v>
      </c>
      <c r="AW4" s="151"/>
      <c r="AX4" s="148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0"/>
      <c r="BJ4" s="30"/>
      <c r="BK4" s="30"/>
      <c r="BL4" s="36"/>
      <c r="BM4" s="36"/>
      <c r="BN4" s="36"/>
      <c r="BO4" s="36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IO4" s="27"/>
      <c r="IP4" s="27"/>
      <c r="IQ4" s="27"/>
      <c r="IR4" s="27"/>
      <c r="IS4" s="27"/>
    </row>
    <row r="5" spans="4:253" ht="30" customHeight="1" thickBot="1"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33"/>
      <c r="AM5" s="34">
        <v>3</v>
      </c>
      <c r="AN5" s="129"/>
      <c r="AO5" s="146">
        <v>3</v>
      </c>
      <c r="AP5" s="4" t="s">
        <v>24</v>
      </c>
      <c r="AQ5" s="5" t="s">
        <v>243</v>
      </c>
      <c r="AR5" s="5" t="s">
        <v>261</v>
      </c>
      <c r="AS5" s="80">
        <v>39285</v>
      </c>
      <c r="AT5" s="7">
        <f t="shared" si="0"/>
        <v>12</v>
      </c>
      <c r="AU5" s="93">
        <v>148</v>
      </c>
      <c r="AV5" s="93">
        <v>38</v>
      </c>
      <c r="AW5" s="151"/>
      <c r="AX5" s="148"/>
      <c r="AY5" s="30"/>
      <c r="AZ5" s="30"/>
      <c r="BA5" s="30"/>
      <c r="BB5" s="30"/>
      <c r="BC5" s="30"/>
      <c r="BD5" s="30"/>
      <c r="BE5" s="30"/>
      <c r="BF5" s="30"/>
      <c r="BG5" s="30"/>
      <c r="BH5" s="36"/>
      <c r="BJ5" s="30"/>
      <c r="BK5" s="30"/>
      <c r="BL5" s="36"/>
      <c r="BM5" s="36"/>
      <c r="BN5" s="37"/>
      <c r="BO5" s="37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IO5" s="27"/>
      <c r="IP5" s="27"/>
      <c r="IQ5" s="27"/>
      <c r="IR5" s="27"/>
      <c r="IS5" s="27"/>
    </row>
    <row r="6" spans="4:253" ht="30" customHeight="1">
      <c r="D6" s="206" t="s">
        <v>15</v>
      </c>
      <c r="E6" s="207"/>
      <c r="F6" s="207"/>
      <c r="G6" s="207"/>
      <c r="H6" s="207"/>
      <c r="I6" s="208"/>
      <c r="J6" s="362" t="s">
        <v>173</v>
      </c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3"/>
      <c r="AL6" s="33"/>
      <c r="AM6" s="34">
        <v>4</v>
      </c>
      <c r="AN6" s="129"/>
      <c r="AO6" s="146">
        <v>4</v>
      </c>
      <c r="AP6" s="4" t="s">
        <v>24</v>
      </c>
      <c r="AQ6" s="5" t="s">
        <v>244</v>
      </c>
      <c r="AR6" s="5" t="s">
        <v>262</v>
      </c>
      <c r="AS6" s="80">
        <v>39295</v>
      </c>
      <c r="AT6" s="7">
        <f t="shared" si="0"/>
        <v>12</v>
      </c>
      <c r="AU6" s="93">
        <v>153</v>
      </c>
      <c r="AV6" s="93">
        <v>42</v>
      </c>
      <c r="AW6" s="151"/>
      <c r="AX6" s="148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144" t="s">
        <v>236</v>
      </c>
      <c r="BL6" s="30"/>
      <c r="BM6" s="30"/>
      <c r="BN6" s="30"/>
      <c r="BO6" s="36">
        <v>1</v>
      </c>
      <c r="BP6" s="36" t="s">
        <v>54</v>
      </c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160"/>
      <c r="CE6" s="160"/>
      <c r="CF6" s="160"/>
      <c r="CG6" s="30"/>
      <c r="CH6" s="30"/>
      <c r="CI6" s="30"/>
      <c r="CJ6" s="30"/>
      <c r="CK6" s="30"/>
      <c r="CL6" s="30"/>
      <c r="CM6" s="30"/>
      <c r="IO6" s="27" t="e">
        <f>IF(AR8="","",ASC(#REF!))</f>
        <v>#REF!</v>
      </c>
      <c r="IP6" s="27" t="e">
        <f>IF(#REF!="","",ASC(#REF!))</f>
        <v>#REF!</v>
      </c>
      <c r="IQ6" s="27" t="e">
        <f>IF(#REF!="","",ASC(#REF!))</f>
        <v>#REF!</v>
      </c>
      <c r="IR6" s="27" t="e">
        <f>IF(AS8="","",ASC(#REF!))</f>
        <v>#REF!</v>
      </c>
      <c r="IS6" s="27" t="e">
        <f>IF(#REF!="","",ASC(#REF!))</f>
        <v>#REF!</v>
      </c>
    </row>
    <row r="7" spans="4:253" ht="30" customHeight="1">
      <c r="D7" s="200" t="s">
        <v>7</v>
      </c>
      <c r="E7" s="201"/>
      <c r="F7" s="201"/>
      <c r="G7" s="201"/>
      <c r="H7" s="201"/>
      <c r="I7" s="202"/>
      <c r="J7" s="358" t="s">
        <v>166</v>
      </c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9"/>
      <c r="AM7" s="34">
        <v>5</v>
      </c>
      <c r="AN7" s="129"/>
      <c r="AO7" s="146">
        <v>5</v>
      </c>
      <c r="AP7" s="4" t="s">
        <v>24</v>
      </c>
      <c r="AQ7" s="5" t="s">
        <v>245</v>
      </c>
      <c r="AR7" s="5" t="s">
        <v>263</v>
      </c>
      <c r="AS7" s="80">
        <v>39327</v>
      </c>
      <c r="AT7" s="7">
        <f t="shared" si="0"/>
        <v>12</v>
      </c>
      <c r="AU7" s="93">
        <v>156</v>
      </c>
      <c r="AV7" s="93">
        <v>45</v>
      </c>
      <c r="AW7" s="151"/>
      <c r="AX7" s="14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279" t="s">
        <v>26</v>
      </c>
      <c r="BJ7" s="279"/>
      <c r="BK7" s="279"/>
      <c r="BL7" s="38"/>
      <c r="BM7" s="38"/>
      <c r="BN7" s="38"/>
      <c r="BO7" s="36">
        <v>2</v>
      </c>
      <c r="BP7" s="36" t="s">
        <v>55</v>
      </c>
      <c r="BQ7" s="38"/>
      <c r="BR7" s="38"/>
      <c r="BS7" s="38"/>
      <c r="BT7" s="38"/>
      <c r="BU7" s="38"/>
      <c r="BV7" s="38"/>
      <c r="BW7" s="38"/>
      <c r="BX7" s="38"/>
      <c r="BY7" s="30"/>
      <c r="IO7" s="27"/>
      <c r="IP7" s="27"/>
      <c r="IQ7" s="27"/>
      <c r="IR7" s="27"/>
      <c r="IS7" s="27"/>
    </row>
    <row r="8" spans="4:253" ht="30" customHeight="1" thickBot="1">
      <c r="D8" s="203"/>
      <c r="E8" s="204"/>
      <c r="F8" s="204"/>
      <c r="G8" s="204"/>
      <c r="H8" s="204"/>
      <c r="I8" s="205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1"/>
      <c r="AM8" s="34">
        <v>6</v>
      </c>
      <c r="AN8" s="129"/>
      <c r="AO8" s="146">
        <v>6</v>
      </c>
      <c r="AP8" s="4" t="s">
        <v>27</v>
      </c>
      <c r="AQ8" s="5" t="s">
        <v>246</v>
      </c>
      <c r="AR8" s="5" t="s">
        <v>264</v>
      </c>
      <c r="AS8" s="80">
        <v>39358</v>
      </c>
      <c r="AT8" s="7">
        <f t="shared" si="0"/>
        <v>12</v>
      </c>
      <c r="AU8" s="93">
        <v>145</v>
      </c>
      <c r="AV8" s="93">
        <v>36</v>
      </c>
      <c r="AW8" s="151"/>
      <c r="AX8" s="148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284" t="s">
        <v>25</v>
      </c>
      <c r="BJ8" s="284"/>
      <c r="BK8" s="284"/>
      <c r="BL8" s="30"/>
      <c r="BM8" s="30"/>
      <c r="BN8" s="30"/>
      <c r="BO8" s="40">
        <v>3</v>
      </c>
      <c r="BP8" s="40" t="s">
        <v>56</v>
      </c>
      <c r="BQ8" s="30"/>
      <c r="BR8" s="30"/>
      <c r="BS8" s="30"/>
      <c r="BT8" s="30"/>
      <c r="BU8" s="30"/>
      <c r="BV8" s="30"/>
      <c r="BW8" s="30"/>
      <c r="BX8" s="41"/>
      <c r="BY8" s="41"/>
      <c r="IO8" s="40" t="s">
        <v>2</v>
      </c>
      <c r="IP8" s="40" t="s">
        <v>3</v>
      </c>
      <c r="IQ8" s="40" t="s">
        <v>4</v>
      </c>
      <c r="IR8" s="40" t="s">
        <v>5</v>
      </c>
      <c r="IS8" s="40" t="s">
        <v>6</v>
      </c>
    </row>
    <row r="9" spans="4:253" ht="30" customHeight="1">
      <c r="D9" s="221" t="s">
        <v>46</v>
      </c>
      <c r="E9" s="222"/>
      <c r="F9" s="222"/>
      <c r="G9" s="222"/>
      <c r="H9" s="222"/>
      <c r="I9" s="223"/>
      <c r="J9" s="281" t="s">
        <v>238</v>
      </c>
      <c r="K9" s="282"/>
      <c r="L9" s="282"/>
      <c r="M9" s="282"/>
      <c r="N9" s="282"/>
      <c r="O9" s="282"/>
      <c r="P9" s="282"/>
      <c r="Q9" s="283"/>
      <c r="R9" s="218" t="s">
        <v>239</v>
      </c>
      <c r="S9" s="219"/>
      <c r="T9" s="219"/>
      <c r="U9" s="219"/>
      <c r="V9" s="219"/>
      <c r="W9" s="219"/>
      <c r="X9" s="219"/>
      <c r="Y9" s="220"/>
      <c r="Z9" s="251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3"/>
      <c r="AM9" s="34">
        <v>7</v>
      </c>
      <c r="AN9" s="129"/>
      <c r="AO9" s="146">
        <v>7</v>
      </c>
      <c r="AP9" s="4" t="s">
        <v>27</v>
      </c>
      <c r="AQ9" s="5" t="s">
        <v>247</v>
      </c>
      <c r="AR9" s="5" t="s">
        <v>265</v>
      </c>
      <c r="AS9" s="80">
        <v>39390</v>
      </c>
      <c r="AT9" s="7">
        <f t="shared" si="0"/>
        <v>12</v>
      </c>
      <c r="AU9" s="93">
        <v>148</v>
      </c>
      <c r="AV9" s="93">
        <v>38</v>
      </c>
      <c r="AW9" s="151"/>
      <c r="AX9" s="148"/>
      <c r="BH9" s="40"/>
      <c r="BI9" s="39" t="s">
        <v>22</v>
      </c>
      <c r="BJ9" s="145">
        <v>43892</v>
      </c>
      <c r="BK9" s="42"/>
      <c r="BL9" s="40"/>
      <c r="BM9" s="40"/>
      <c r="BN9" s="27"/>
      <c r="BO9" s="40">
        <v>4</v>
      </c>
      <c r="BP9" s="40" t="s">
        <v>57</v>
      </c>
      <c r="IO9" s="27" t="e">
        <f>IF(AR3="","",ASC(#REF!))</f>
        <v>#REF!</v>
      </c>
      <c r="IP9" s="27" t="str">
        <f aca="true" t="shared" si="1" ref="IP9:IP21">TRIM(AQ3)&amp;"　"&amp;TRIM(AR3)</f>
        <v>北海　美保　ホッカイ　ミホ</v>
      </c>
      <c r="IQ9" s="27" t="e">
        <f>TRIM(#REF!)&amp;"　"&amp;TRIM(#REF!)</f>
        <v>#REF!</v>
      </c>
      <c r="IR9" s="27" t="e">
        <f>IF(#REF!="","",#REF!)</f>
        <v>#REF!</v>
      </c>
      <c r="IS9" s="27" t="e">
        <f>IF(#REF!="","",#REF!)</f>
        <v>#REF!</v>
      </c>
    </row>
    <row r="10" spans="4:253" ht="30" customHeight="1" thickBot="1">
      <c r="D10" s="224"/>
      <c r="E10" s="225"/>
      <c r="F10" s="225"/>
      <c r="G10" s="225"/>
      <c r="H10" s="225"/>
      <c r="I10" s="226"/>
      <c r="J10" s="243" t="s">
        <v>291</v>
      </c>
      <c r="K10" s="216"/>
      <c r="L10" s="216"/>
      <c r="M10" s="216"/>
      <c r="N10" s="216"/>
      <c r="O10" s="216"/>
      <c r="P10" s="216"/>
      <c r="Q10" s="217"/>
      <c r="R10" s="215" t="s">
        <v>292</v>
      </c>
      <c r="S10" s="216"/>
      <c r="T10" s="216"/>
      <c r="U10" s="216"/>
      <c r="V10" s="216"/>
      <c r="W10" s="216"/>
      <c r="X10" s="216"/>
      <c r="Y10" s="217"/>
      <c r="Z10" s="248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50"/>
      <c r="AM10" s="34">
        <v>8</v>
      </c>
      <c r="AN10" s="129"/>
      <c r="AO10" s="146">
        <v>8</v>
      </c>
      <c r="AP10" s="4" t="s">
        <v>27</v>
      </c>
      <c r="AQ10" s="5" t="s">
        <v>248</v>
      </c>
      <c r="AR10" s="5" t="s">
        <v>266</v>
      </c>
      <c r="AS10" s="80">
        <v>39421</v>
      </c>
      <c r="AT10" s="7">
        <f t="shared" si="0"/>
        <v>12</v>
      </c>
      <c r="AU10" s="93">
        <v>147</v>
      </c>
      <c r="AV10" s="93">
        <v>38</v>
      </c>
      <c r="AW10" s="151"/>
      <c r="AX10" s="148"/>
      <c r="AY10" s="30"/>
      <c r="AZ10" s="30"/>
      <c r="BA10" s="30"/>
      <c r="BB10" s="30"/>
      <c r="BC10" s="30"/>
      <c r="BD10" s="30"/>
      <c r="BE10" s="30"/>
      <c r="BF10" s="30"/>
      <c r="BG10" s="30"/>
      <c r="BH10" s="36"/>
      <c r="BI10" s="36"/>
      <c r="BJ10" s="36"/>
      <c r="BK10" s="27"/>
      <c r="BL10" s="40"/>
      <c r="BM10" s="40"/>
      <c r="BN10" s="27"/>
      <c r="BO10" s="40">
        <v>5</v>
      </c>
      <c r="BP10" s="40" t="s">
        <v>58</v>
      </c>
      <c r="IO10" s="27" t="e">
        <f>IF(AR4="","",ASC(#REF!))</f>
        <v>#REF!</v>
      </c>
      <c r="IP10" s="27" t="str">
        <f t="shared" si="1"/>
        <v>青森　ゆかり　アオモリ　ユカリ</v>
      </c>
      <c r="IQ10" s="27" t="e">
        <f>TRIM(#REF!)&amp;"　"&amp;TRIM(#REF!)</f>
        <v>#REF!</v>
      </c>
      <c r="IR10" s="27" t="e">
        <f>IF(#REF!="","",#REF!)</f>
        <v>#REF!</v>
      </c>
      <c r="IS10" s="27" t="e">
        <f>IF(#REF!="","",#REF!)</f>
        <v>#REF!</v>
      </c>
    </row>
    <row r="11" spans="4:253" ht="30" customHeight="1">
      <c r="D11" s="227" t="s">
        <v>39</v>
      </c>
      <c r="E11" s="228"/>
      <c r="F11" s="228"/>
      <c r="G11" s="228"/>
      <c r="H11" s="228"/>
      <c r="I11" s="229"/>
      <c r="J11" s="240" t="s">
        <v>238</v>
      </c>
      <c r="K11" s="241"/>
      <c r="L11" s="241"/>
      <c r="M11" s="241"/>
      <c r="N11" s="241"/>
      <c r="O11" s="241"/>
      <c r="P11" s="241"/>
      <c r="Q11" s="242"/>
      <c r="R11" s="212" t="s">
        <v>240</v>
      </c>
      <c r="S11" s="213"/>
      <c r="T11" s="213"/>
      <c r="U11" s="213"/>
      <c r="V11" s="213"/>
      <c r="W11" s="213"/>
      <c r="X11" s="213"/>
      <c r="Y11" s="214"/>
      <c r="Z11" s="174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6"/>
      <c r="AM11" s="34">
        <v>9</v>
      </c>
      <c r="AN11" s="129"/>
      <c r="AO11" s="146">
        <v>9</v>
      </c>
      <c r="AP11" s="4" t="s">
        <v>28</v>
      </c>
      <c r="AQ11" s="5" t="s">
        <v>249</v>
      </c>
      <c r="AR11" s="5" t="s">
        <v>267</v>
      </c>
      <c r="AS11" s="80">
        <v>39453</v>
      </c>
      <c r="AT11" s="7">
        <f t="shared" si="0"/>
        <v>12</v>
      </c>
      <c r="AU11" s="93">
        <v>144</v>
      </c>
      <c r="AV11" s="93">
        <v>35</v>
      </c>
      <c r="AW11" s="151"/>
      <c r="AX11" s="148"/>
      <c r="AY11" s="30"/>
      <c r="AZ11" s="30"/>
      <c r="BA11" s="30"/>
      <c r="BB11" s="30"/>
      <c r="BC11" s="30"/>
      <c r="BD11" s="30"/>
      <c r="BE11" s="30"/>
      <c r="BF11" s="30"/>
      <c r="BG11" s="30"/>
      <c r="BH11" s="36"/>
      <c r="BK11" s="27"/>
      <c r="BL11" s="40"/>
      <c r="BM11" s="40"/>
      <c r="BN11" s="27"/>
      <c r="BO11" s="40">
        <v>6</v>
      </c>
      <c r="BP11" s="40" t="s">
        <v>59</v>
      </c>
      <c r="IO11" s="27" t="e">
        <f>IF(AR5="","",ASC(#REF!))</f>
        <v>#REF!</v>
      </c>
      <c r="IP11" s="27" t="str">
        <f t="shared" si="1"/>
        <v>岩手　梓　イワテ　アズサ</v>
      </c>
      <c r="IQ11" s="27" t="e">
        <f>TRIM(#REF!)&amp;"　"&amp;TRIM(#REF!)</f>
        <v>#REF!</v>
      </c>
      <c r="IR11" s="27" t="e">
        <f>IF(#REF!="","",#REF!)</f>
        <v>#REF!</v>
      </c>
      <c r="IS11" s="27" t="e">
        <f>IF(#REF!="","",#REF!)</f>
        <v>#REF!</v>
      </c>
    </row>
    <row r="12" spans="4:253" ht="30" customHeight="1">
      <c r="D12" s="227"/>
      <c r="E12" s="228"/>
      <c r="F12" s="228"/>
      <c r="G12" s="228"/>
      <c r="H12" s="228"/>
      <c r="I12" s="229"/>
      <c r="J12" s="237" t="s">
        <v>293</v>
      </c>
      <c r="K12" s="238"/>
      <c r="L12" s="238"/>
      <c r="M12" s="238"/>
      <c r="N12" s="238"/>
      <c r="O12" s="238"/>
      <c r="P12" s="238"/>
      <c r="Q12" s="239"/>
      <c r="R12" s="209" t="s">
        <v>294</v>
      </c>
      <c r="S12" s="210"/>
      <c r="T12" s="210"/>
      <c r="U12" s="210"/>
      <c r="V12" s="210"/>
      <c r="W12" s="210"/>
      <c r="X12" s="210"/>
      <c r="Y12" s="211"/>
      <c r="Z12" s="171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M12" s="34">
        <v>10</v>
      </c>
      <c r="AN12" s="129"/>
      <c r="AO12" s="146">
        <v>10</v>
      </c>
      <c r="AP12" s="4" t="s">
        <v>27</v>
      </c>
      <c r="AQ12" s="5" t="s">
        <v>250</v>
      </c>
      <c r="AR12" s="5" t="s">
        <v>268</v>
      </c>
      <c r="AS12" s="80">
        <v>39485</v>
      </c>
      <c r="AT12" s="7">
        <f t="shared" si="0"/>
        <v>12</v>
      </c>
      <c r="AU12" s="93">
        <v>151</v>
      </c>
      <c r="AV12" s="93">
        <v>41</v>
      </c>
      <c r="AW12" s="151"/>
      <c r="AX12" s="148"/>
      <c r="AY12" s="30"/>
      <c r="AZ12" s="30"/>
      <c r="BA12" s="30"/>
      <c r="BB12" s="30"/>
      <c r="BC12" s="30"/>
      <c r="BD12" s="30"/>
      <c r="BE12" s="30"/>
      <c r="BF12" s="30"/>
      <c r="BG12" s="30"/>
      <c r="BH12" s="36"/>
      <c r="BK12" s="27"/>
      <c r="BL12" s="40"/>
      <c r="BM12" s="40"/>
      <c r="BN12" s="27"/>
      <c r="BO12" s="40">
        <v>7</v>
      </c>
      <c r="BP12" s="40" t="s">
        <v>60</v>
      </c>
      <c r="IO12" s="27" t="e">
        <f>IF(AR6="","",ASC(#REF!))</f>
        <v>#REF!</v>
      </c>
      <c r="IP12" s="27" t="str">
        <f t="shared" si="1"/>
        <v>宮城　紗希　ミヤギ　サキ</v>
      </c>
      <c r="IQ12" s="27" t="e">
        <f>TRIM(#REF!)&amp;"　"&amp;TRIM(#REF!)</f>
        <v>#REF!</v>
      </c>
      <c r="IR12" s="27" t="e">
        <f>IF(#REF!="","",#REF!)</f>
        <v>#REF!</v>
      </c>
      <c r="IS12" s="27" t="e">
        <f>IF(#REF!="","",#REF!)</f>
        <v>#REF!</v>
      </c>
    </row>
    <row r="13" spans="4:253" ht="30" customHeight="1">
      <c r="D13" s="44"/>
      <c r="E13" s="45"/>
      <c r="F13" s="195" t="s">
        <v>11</v>
      </c>
      <c r="G13" s="196"/>
      <c r="H13" s="196"/>
      <c r="I13" s="196"/>
      <c r="J13" s="348" t="s">
        <v>168</v>
      </c>
      <c r="K13" s="349"/>
      <c r="L13" s="349"/>
      <c r="M13" s="349"/>
      <c r="N13" s="349"/>
      <c r="O13" s="349"/>
      <c r="P13" s="349"/>
      <c r="Q13" s="350"/>
      <c r="R13" s="198" t="s">
        <v>38</v>
      </c>
      <c r="S13" s="198"/>
      <c r="T13" s="198"/>
      <c r="U13" s="198"/>
      <c r="V13" s="351" t="s">
        <v>44</v>
      </c>
      <c r="W13" s="352"/>
      <c r="X13" s="352"/>
      <c r="Y13" s="352"/>
      <c r="Z13" s="353"/>
      <c r="AA13" s="46" t="s">
        <v>9</v>
      </c>
      <c r="AB13" s="354" t="s">
        <v>295</v>
      </c>
      <c r="AC13" s="354"/>
      <c r="AD13" s="354"/>
      <c r="AE13" s="354"/>
      <c r="AF13" s="354"/>
      <c r="AG13" s="354"/>
      <c r="AH13" s="354"/>
      <c r="AI13" s="354"/>
      <c r="AJ13" s="354"/>
      <c r="AK13" s="47" t="s">
        <v>10</v>
      </c>
      <c r="AM13" s="34">
        <v>11</v>
      </c>
      <c r="AN13" s="129"/>
      <c r="AO13" s="146">
        <v>11</v>
      </c>
      <c r="AP13" s="4" t="s">
        <v>28</v>
      </c>
      <c r="AQ13" s="5" t="s">
        <v>251</v>
      </c>
      <c r="AR13" s="5" t="s">
        <v>269</v>
      </c>
      <c r="AS13" s="80">
        <v>39515</v>
      </c>
      <c r="AT13" s="7">
        <f t="shared" si="0"/>
        <v>11</v>
      </c>
      <c r="AU13" s="93">
        <v>163</v>
      </c>
      <c r="AV13" s="93">
        <v>50</v>
      </c>
      <c r="AW13" s="151"/>
      <c r="AX13" s="148"/>
      <c r="BH13" s="40"/>
      <c r="BK13" s="27"/>
      <c r="BL13" s="40"/>
      <c r="BM13" s="40"/>
      <c r="BN13" s="27"/>
      <c r="BO13" s="40">
        <v>8</v>
      </c>
      <c r="BP13" s="40" t="s">
        <v>61</v>
      </c>
      <c r="IO13" s="27" t="e">
        <f>IF(AR7="","",ASC(#REF!))</f>
        <v>#REF!</v>
      </c>
      <c r="IP13" s="27" t="str">
        <f t="shared" si="1"/>
        <v>秋田　彩　アキタ　アヤ</v>
      </c>
      <c r="IQ13" s="27" t="e">
        <f>TRIM(#REF!)&amp;"　"&amp;TRIM(#REF!)</f>
        <v>#REF!</v>
      </c>
      <c r="IR13" s="27" t="e">
        <f>IF(#REF!="","",#REF!)</f>
        <v>#REF!</v>
      </c>
      <c r="IS13" s="27" t="e">
        <f>IF(#REF!="","",#REF!)</f>
        <v>#REF!</v>
      </c>
    </row>
    <row r="14" spans="4:253" ht="30" customHeight="1">
      <c r="D14" s="44"/>
      <c r="E14" s="45"/>
      <c r="F14" s="195" t="s">
        <v>37</v>
      </c>
      <c r="G14" s="196"/>
      <c r="H14" s="196"/>
      <c r="I14" s="196"/>
      <c r="J14" s="355" t="s">
        <v>167</v>
      </c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7"/>
      <c r="AM14" s="34">
        <v>12</v>
      </c>
      <c r="AN14" s="129"/>
      <c r="AO14" s="146">
        <v>12</v>
      </c>
      <c r="AP14" s="4" t="s">
        <v>27</v>
      </c>
      <c r="AQ14" s="5" t="s">
        <v>252</v>
      </c>
      <c r="AR14" s="5" t="s">
        <v>270</v>
      </c>
      <c r="AS14" s="80">
        <v>39181</v>
      </c>
      <c r="AT14" s="7">
        <f t="shared" si="0"/>
        <v>12</v>
      </c>
      <c r="AU14" s="93">
        <v>157</v>
      </c>
      <c r="AV14" s="93">
        <v>46</v>
      </c>
      <c r="AW14" s="151"/>
      <c r="AX14" s="148"/>
      <c r="BH14" s="40"/>
      <c r="BK14" s="27"/>
      <c r="BL14" s="40"/>
      <c r="BM14" s="40"/>
      <c r="BN14" s="27"/>
      <c r="BO14" s="40">
        <v>9</v>
      </c>
      <c r="BP14" s="40" t="s">
        <v>62</v>
      </c>
      <c r="IO14" s="27" t="e">
        <f>IF(AR8="","",ASC(#REF!))</f>
        <v>#REF!</v>
      </c>
      <c r="IP14" s="27" t="str">
        <f t="shared" si="1"/>
        <v>山形　夢穂　ヤマガタ　ミズホ</v>
      </c>
      <c r="IQ14" s="27" t="e">
        <f>TRIM(#REF!)&amp;"　"&amp;TRIM(#REF!)</f>
        <v>#REF!</v>
      </c>
      <c r="IR14" s="27" t="e">
        <f>IF(#REF!="","",#REF!)</f>
        <v>#REF!</v>
      </c>
      <c r="IS14" s="27" t="e">
        <f>IF(#REF!="","",#REF!)</f>
        <v>#REF!</v>
      </c>
    </row>
    <row r="15" spans="4:253" ht="30" customHeight="1">
      <c r="D15" s="44"/>
      <c r="E15" s="48"/>
      <c r="F15" s="198" t="s">
        <v>17</v>
      </c>
      <c r="G15" s="198"/>
      <c r="H15" s="198"/>
      <c r="I15" s="199"/>
      <c r="J15" s="340" t="s">
        <v>155</v>
      </c>
      <c r="K15" s="341"/>
      <c r="L15" s="341"/>
      <c r="M15" s="341"/>
      <c r="N15" s="341"/>
      <c r="O15" s="341"/>
      <c r="P15" s="341"/>
      <c r="Q15" s="341"/>
      <c r="R15" s="198" t="s">
        <v>8</v>
      </c>
      <c r="S15" s="198"/>
      <c r="T15" s="198"/>
      <c r="U15" s="198"/>
      <c r="V15" s="342" t="s">
        <v>40</v>
      </c>
      <c r="W15" s="341"/>
      <c r="X15" s="341"/>
      <c r="Y15" s="341"/>
      <c r="Z15" s="341"/>
      <c r="AA15" s="341"/>
      <c r="AB15" s="341"/>
      <c r="AC15" s="341"/>
      <c r="AD15" s="49"/>
      <c r="AE15" s="49"/>
      <c r="AF15" s="49"/>
      <c r="AG15" s="49"/>
      <c r="AH15" s="49"/>
      <c r="AI15" s="49"/>
      <c r="AJ15" s="49"/>
      <c r="AK15" s="50"/>
      <c r="AM15" s="34">
        <v>13</v>
      </c>
      <c r="AN15" s="129"/>
      <c r="AO15" s="146">
        <v>13</v>
      </c>
      <c r="AP15" s="4" t="s">
        <v>24</v>
      </c>
      <c r="AQ15" s="5" t="s">
        <v>253</v>
      </c>
      <c r="AR15" s="5" t="s">
        <v>271</v>
      </c>
      <c r="AS15" s="80">
        <v>39212</v>
      </c>
      <c r="AT15" s="7">
        <f t="shared" si="0"/>
        <v>12</v>
      </c>
      <c r="AU15" s="93">
        <v>142</v>
      </c>
      <c r="AV15" s="93">
        <v>34</v>
      </c>
      <c r="AW15" s="151"/>
      <c r="AX15" s="148"/>
      <c r="BH15" s="40"/>
      <c r="BK15" s="27"/>
      <c r="BL15" s="40"/>
      <c r="BM15" s="40"/>
      <c r="BN15" s="27"/>
      <c r="BO15" s="40">
        <v>10</v>
      </c>
      <c r="BP15" s="40" t="s">
        <v>63</v>
      </c>
      <c r="IO15" s="27" t="e">
        <f>IF(AR9="","",ASC(#REF!))</f>
        <v>#REF!</v>
      </c>
      <c r="IP15" s="27" t="str">
        <f t="shared" si="1"/>
        <v>福島　梢　フクシマ　アズサ</v>
      </c>
      <c r="IQ15" s="27" t="e">
        <f>TRIM(#REF!)&amp;"　"&amp;TRIM(#REF!)</f>
        <v>#REF!</v>
      </c>
      <c r="IR15" s="27" t="e">
        <f>IF(#REF!="","",#REF!)</f>
        <v>#REF!</v>
      </c>
      <c r="IS15" s="27" t="e">
        <f>IF(#REF!="","",#REF!)</f>
        <v>#REF!</v>
      </c>
    </row>
    <row r="16" spans="4:253" ht="30" customHeight="1" thickBot="1">
      <c r="D16" s="51"/>
      <c r="E16" s="52"/>
      <c r="F16" s="190" t="s">
        <v>18</v>
      </c>
      <c r="G16" s="190"/>
      <c r="H16" s="190"/>
      <c r="I16" s="191"/>
      <c r="J16" s="343" t="s">
        <v>156</v>
      </c>
      <c r="K16" s="344"/>
      <c r="L16" s="344"/>
      <c r="M16" s="344"/>
      <c r="N16" s="344"/>
      <c r="O16" s="344"/>
      <c r="P16" s="344"/>
      <c r="Q16" s="344"/>
      <c r="R16" s="169" t="s">
        <v>16</v>
      </c>
      <c r="S16" s="169"/>
      <c r="T16" s="169"/>
      <c r="U16" s="169"/>
      <c r="V16" s="345" t="s">
        <v>157</v>
      </c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7"/>
      <c r="AM16" s="34">
        <v>14</v>
      </c>
      <c r="AN16" s="129"/>
      <c r="AO16" s="146">
        <v>14</v>
      </c>
      <c r="AP16" s="4" t="s">
        <v>27</v>
      </c>
      <c r="AQ16" s="5" t="s">
        <v>254</v>
      </c>
      <c r="AR16" s="5" t="s">
        <v>272</v>
      </c>
      <c r="AS16" s="80">
        <v>39244</v>
      </c>
      <c r="AT16" s="7">
        <f t="shared" si="0"/>
        <v>12</v>
      </c>
      <c r="AU16" s="93">
        <v>157</v>
      </c>
      <c r="AV16" s="93">
        <v>46</v>
      </c>
      <c r="AW16" s="151"/>
      <c r="AX16" s="148"/>
      <c r="BH16" s="40"/>
      <c r="BK16" s="27"/>
      <c r="BL16" s="40"/>
      <c r="BM16" s="40"/>
      <c r="BN16" s="27"/>
      <c r="BO16" s="40">
        <v>11</v>
      </c>
      <c r="BP16" s="40" t="s">
        <v>64</v>
      </c>
      <c r="IO16" s="27" t="e">
        <f>IF(AR10="","",ASC(#REF!))</f>
        <v>#REF!</v>
      </c>
      <c r="IP16" s="27" t="str">
        <f t="shared" si="1"/>
        <v>茨城　あや　イバラギ　アヤ</v>
      </c>
      <c r="IQ16" s="27" t="e">
        <f>TRIM(#REF!)&amp;"　"&amp;TRIM(#REF!)</f>
        <v>#REF!</v>
      </c>
      <c r="IR16" s="27" t="e">
        <f>IF(#REF!="","",#REF!)</f>
        <v>#REF!</v>
      </c>
      <c r="IS16" s="27" t="e">
        <f>IF(#REF!="","",#REF!)</f>
        <v>#REF!</v>
      </c>
    </row>
    <row r="17" spans="4:253" ht="30" customHeight="1">
      <c r="D17" s="184" t="s">
        <v>165</v>
      </c>
      <c r="E17" s="185"/>
      <c r="F17" s="185"/>
      <c r="G17" s="185"/>
      <c r="H17" s="185"/>
      <c r="I17" s="186"/>
      <c r="J17" s="287" t="s">
        <v>43</v>
      </c>
      <c r="K17" s="170"/>
      <c r="L17" s="170"/>
      <c r="M17" s="170"/>
      <c r="N17" s="170"/>
      <c r="O17" s="170"/>
      <c r="P17" s="170"/>
      <c r="Q17" s="170" t="s">
        <v>42</v>
      </c>
      <c r="R17" s="170"/>
      <c r="S17" s="170"/>
      <c r="T17" s="170"/>
      <c r="U17" s="170"/>
      <c r="V17" s="170"/>
      <c r="W17" s="170"/>
      <c r="X17" s="170" t="s">
        <v>30</v>
      </c>
      <c r="Y17" s="170"/>
      <c r="Z17" s="170"/>
      <c r="AA17" s="170"/>
      <c r="AB17" s="170"/>
      <c r="AC17" s="170"/>
      <c r="AD17" s="170"/>
      <c r="AE17" s="170" t="s">
        <v>31</v>
      </c>
      <c r="AF17" s="170"/>
      <c r="AG17" s="170"/>
      <c r="AH17" s="170"/>
      <c r="AI17" s="170"/>
      <c r="AJ17" s="170"/>
      <c r="AK17" s="187"/>
      <c r="AM17" s="34">
        <v>15</v>
      </c>
      <c r="AN17" s="129"/>
      <c r="AO17" s="146">
        <v>15</v>
      </c>
      <c r="AP17" s="4" t="s">
        <v>24</v>
      </c>
      <c r="AQ17" s="5" t="s">
        <v>255</v>
      </c>
      <c r="AR17" s="5" t="s">
        <v>273</v>
      </c>
      <c r="AS17" s="80">
        <v>39417</v>
      </c>
      <c r="AT17" s="7">
        <f t="shared" si="0"/>
        <v>12</v>
      </c>
      <c r="AU17" s="93">
        <v>152</v>
      </c>
      <c r="AV17" s="93">
        <v>42</v>
      </c>
      <c r="AW17" s="151"/>
      <c r="AX17" s="148"/>
      <c r="BH17" s="40"/>
      <c r="BK17" s="27"/>
      <c r="BL17" s="40"/>
      <c r="BM17" s="40"/>
      <c r="BN17" s="27"/>
      <c r="BO17" s="40">
        <v>12</v>
      </c>
      <c r="BP17" s="40" t="s">
        <v>65</v>
      </c>
      <c r="IO17" s="27" t="e">
        <f>IF(AR11="","",ASC(#REF!))</f>
        <v>#REF!</v>
      </c>
      <c r="IP17" s="27" t="str">
        <f t="shared" si="1"/>
        <v>栃木　奈穂美　トチギ　ナホミ</v>
      </c>
      <c r="IQ17" s="27" t="e">
        <f>TRIM(#REF!)&amp;"　"&amp;TRIM(#REF!)</f>
        <v>#REF!</v>
      </c>
      <c r="IR17" s="27" t="e">
        <f>IF(#REF!="","",#REF!)</f>
        <v>#REF!</v>
      </c>
      <c r="IS17" s="27" t="e">
        <f>IF(#REF!="","",#REF!)</f>
        <v>#REF!</v>
      </c>
    </row>
    <row r="18" spans="4:253" ht="30" customHeight="1">
      <c r="D18" s="53"/>
      <c r="E18" s="54"/>
      <c r="F18" s="182" t="s">
        <v>12</v>
      </c>
      <c r="G18" s="182"/>
      <c r="H18" s="182"/>
      <c r="I18" s="183"/>
      <c r="J18" s="337" t="s">
        <v>32</v>
      </c>
      <c r="K18" s="338"/>
      <c r="L18" s="338"/>
      <c r="M18" s="338"/>
      <c r="N18" s="338"/>
      <c r="O18" s="338"/>
      <c r="P18" s="338"/>
      <c r="Q18" s="338" t="s">
        <v>33</v>
      </c>
      <c r="R18" s="338"/>
      <c r="S18" s="338"/>
      <c r="T18" s="338"/>
      <c r="U18" s="338"/>
      <c r="V18" s="338"/>
      <c r="W18" s="338"/>
      <c r="X18" s="338" t="s">
        <v>34</v>
      </c>
      <c r="Y18" s="338"/>
      <c r="Z18" s="338"/>
      <c r="AA18" s="338"/>
      <c r="AB18" s="338"/>
      <c r="AC18" s="338"/>
      <c r="AD18" s="338"/>
      <c r="AE18" s="338" t="s">
        <v>35</v>
      </c>
      <c r="AF18" s="338"/>
      <c r="AG18" s="338"/>
      <c r="AH18" s="338"/>
      <c r="AI18" s="338"/>
      <c r="AJ18" s="338"/>
      <c r="AK18" s="339"/>
      <c r="AM18" s="34">
        <v>16</v>
      </c>
      <c r="AN18" s="129"/>
      <c r="AO18" s="146">
        <v>16</v>
      </c>
      <c r="AP18" s="4" t="s">
        <v>28</v>
      </c>
      <c r="AQ18" s="5" t="s">
        <v>256</v>
      </c>
      <c r="AR18" s="5" t="s">
        <v>274</v>
      </c>
      <c r="AS18" s="80">
        <v>39185</v>
      </c>
      <c r="AT18" s="7">
        <f t="shared" si="0"/>
        <v>12</v>
      </c>
      <c r="AU18" s="93">
        <v>148</v>
      </c>
      <c r="AV18" s="93">
        <v>38</v>
      </c>
      <c r="AW18" s="151"/>
      <c r="AX18" s="148"/>
      <c r="BH18" s="40"/>
      <c r="BK18" s="27"/>
      <c r="BL18" s="40"/>
      <c r="BM18" s="40"/>
      <c r="BN18" s="27"/>
      <c r="BO18" s="40">
        <v>13</v>
      </c>
      <c r="BP18" s="40" t="s">
        <v>66</v>
      </c>
      <c r="IO18" s="27" t="e">
        <f>IF(AR12="","",ASC(#REF!))</f>
        <v>#REF!</v>
      </c>
      <c r="IP18" s="27" t="str">
        <f t="shared" si="1"/>
        <v>群馬　穂希　グンマ　ホマレ</v>
      </c>
      <c r="IQ18" s="27" t="e">
        <f>TRIM(#REF!)&amp;"　"&amp;TRIM(#REF!)</f>
        <v>#REF!</v>
      </c>
      <c r="IR18" s="27" t="e">
        <f>IF(#REF!="","",#REF!)</f>
        <v>#REF!</v>
      </c>
      <c r="IS18" s="27" t="e">
        <f>IF(#REF!="","",#REF!)</f>
        <v>#REF!</v>
      </c>
    </row>
    <row r="19" spans="4:253" ht="30" customHeight="1">
      <c r="D19" s="53"/>
      <c r="E19" s="54"/>
      <c r="F19" s="182" t="s">
        <v>13</v>
      </c>
      <c r="G19" s="182"/>
      <c r="H19" s="182"/>
      <c r="I19" s="183"/>
      <c r="J19" s="331" t="s">
        <v>32</v>
      </c>
      <c r="K19" s="332"/>
      <c r="L19" s="332"/>
      <c r="M19" s="332"/>
      <c r="N19" s="332"/>
      <c r="O19" s="332"/>
      <c r="P19" s="332"/>
      <c r="Q19" s="332" t="s">
        <v>33</v>
      </c>
      <c r="R19" s="332"/>
      <c r="S19" s="332"/>
      <c r="T19" s="332"/>
      <c r="U19" s="332"/>
      <c r="V19" s="332"/>
      <c r="W19" s="332"/>
      <c r="X19" s="332" t="s">
        <v>34</v>
      </c>
      <c r="Y19" s="332"/>
      <c r="Z19" s="332"/>
      <c r="AA19" s="332"/>
      <c r="AB19" s="332"/>
      <c r="AC19" s="332"/>
      <c r="AD19" s="332"/>
      <c r="AE19" s="332" t="s">
        <v>35</v>
      </c>
      <c r="AF19" s="332"/>
      <c r="AG19" s="332"/>
      <c r="AH19" s="332"/>
      <c r="AI19" s="332"/>
      <c r="AJ19" s="332"/>
      <c r="AK19" s="333"/>
      <c r="AM19" s="34">
        <v>17</v>
      </c>
      <c r="AN19" s="129"/>
      <c r="AO19" s="146">
        <v>17</v>
      </c>
      <c r="AP19" s="4" t="s">
        <v>23</v>
      </c>
      <c r="AQ19" s="5" t="s">
        <v>257</v>
      </c>
      <c r="AR19" s="5" t="s">
        <v>275</v>
      </c>
      <c r="AS19" s="80">
        <v>39216</v>
      </c>
      <c r="AT19" s="7">
        <f t="shared" si="0"/>
        <v>12</v>
      </c>
      <c r="AU19" s="93">
        <v>149</v>
      </c>
      <c r="AV19" s="93">
        <v>39</v>
      </c>
      <c r="AW19" s="151"/>
      <c r="AX19" s="148"/>
      <c r="BH19" s="40"/>
      <c r="BK19" s="27"/>
      <c r="BL19" s="40"/>
      <c r="BM19" s="40"/>
      <c r="BN19" s="27"/>
      <c r="BO19" s="40">
        <v>14</v>
      </c>
      <c r="BP19" s="40" t="s">
        <v>67</v>
      </c>
      <c r="IO19" s="27" t="e">
        <f>IF(AR13="","",ASC(#REF!))</f>
        <v>#REF!</v>
      </c>
      <c r="IP19" s="27" t="str">
        <f t="shared" si="1"/>
        <v>埼玉　忍　サイタマ　シノブ</v>
      </c>
      <c r="IQ19" s="27" t="e">
        <f>TRIM(#REF!)&amp;"　"&amp;TRIM(#REF!)</f>
        <v>#REF!</v>
      </c>
      <c r="IR19" s="27" t="e">
        <f>IF(#REF!="","",#REF!)</f>
        <v>#REF!</v>
      </c>
      <c r="IS19" s="27" t="e">
        <f>IF(#REF!="","",#REF!)</f>
        <v>#REF!</v>
      </c>
    </row>
    <row r="20" spans="4:253" ht="30" customHeight="1" thickBot="1">
      <c r="D20" s="55"/>
      <c r="E20" s="56"/>
      <c r="F20" s="177" t="s">
        <v>20</v>
      </c>
      <c r="G20" s="177"/>
      <c r="H20" s="177"/>
      <c r="I20" s="178"/>
      <c r="J20" s="334" t="s">
        <v>32</v>
      </c>
      <c r="K20" s="335"/>
      <c r="L20" s="335"/>
      <c r="M20" s="335"/>
      <c r="N20" s="335"/>
      <c r="O20" s="335"/>
      <c r="P20" s="335"/>
      <c r="Q20" s="335" t="s">
        <v>33</v>
      </c>
      <c r="R20" s="335"/>
      <c r="S20" s="335"/>
      <c r="T20" s="335"/>
      <c r="U20" s="335"/>
      <c r="V20" s="335"/>
      <c r="W20" s="335"/>
      <c r="X20" s="335" t="s">
        <v>34</v>
      </c>
      <c r="Y20" s="335"/>
      <c r="Z20" s="335"/>
      <c r="AA20" s="335"/>
      <c r="AB20" s="335"/>
      <c r="AC20" s="335"/>
      <c r="AD20" s="335"/>
      <c r="AE20" s="335" t="s">
        <v>35</v>
      </c>
      <c r="AF20" s="335"/>
      <c r="AG20" s="335"/>
      <c r="AH20" s="335"/>
      <c r="AI20" s="335"/>
      <c r="AJ20" s="335"/>
      <c r="AK20" s="336"/>
      <c r="AM20" s="57">
        <v>18</v>
      </c>
      <c r="AN20" s="133"/>
      <c r="AO20" s="71">
        <v>18</v>
      </c>
      <c r="AP20" s="72" t="s">
        <v>27</v>
      </c>
      <c r="AQ20" s="73" t="s">
        <v>258</v>
      </c>
      <c r="AR20" s="73" t="s">
        <v>276</v>
      </c>
      <c r="AS20" s="81">
        <v>39248</v>
      </c>
      <c r="AT20" s="9">
        <f t="shared" si="0"/>
        <v>12</v>
      </c>
      <c r="AU20" s="94">
        <v>166</v>
      </c>
      <c r="AV20" s="94">
        <v>53</v>
      </c>
      <c r="AW20" s="152"/>
      <c r="AX20" s="149"/>
      <c r="BH20" s="40"/>
      <c r="BK20" s="27"/>
      <c r="BL20" s="40"/>
      <c r="BM20" s="40"/>
      <c r="BN20" s="27"/>
      <c r="BO20" s="40">
        <v>15</v>
      </c>
      <c r="BP20" s="40" t="s">
        <v>68</v>
      </c>
      <c r="IO20" s="27" t="e">
        <f>IF(AR14="","",ASC(#REF!))</f>
        <v>#REF!</v>
      </c>
      <c r="IP20" s="27" t="str">
        <f t="shared" si="1"/>
        <v>千葉　めぐみ　チバ　メグミ</v>
      </c>
      <c r="IQ20" s="27" t="e">
        <f>TRIM(#REF!)&amp;"　"&amp;TRIM(#REF!)</f>
        <v>#REF!</v>
      </c>
      <c r="IR20" s="27" t="e">
        <f>IF(#REF!="","",#REF!)</f>
        <v>#REF!</v>
      </c>
      <c r="IS20" s="27" t="e">
        <f>IF(#REF!="","",#REF!)</f>
        <v>#REF!</v>
      </c>
    </row>
    <row r="21" spans="60:253" ht="30" customHeight="1" thickBot="1">
      <c r="BH21" s="40"/>
      <c r="BK21" s="27"/>
      <c r="BL21" s="40"/>
      <c r="BM21" s="40"/>
      <c r="BN21" s="27"/>
      <c r="BO21" s="40">
        <v>16</v>
      </c>
      <c r="BP21" s="40" t="s">
        <v>69</v>
      </c>
      <c r="IO21" s="27" t="e">
        <f>IF(AR15="","",ASC(#REF!))</f>
        <v>#REF!</v>
      </c>
      <c r="IP21" s="27" t="str">
        <f t="shared" si="1"/>
        <v>東京　瑠美　トウキョウ　ルミ</v>
      </c>
      <c r="IQ21" s="27" t="e">
        <f>TRIM(#REF!)&amp;"　"&amp;TRIM(#REF!)</f>
        <v>#REF!</v>
      </c>
      <c r="IR21" s="27" t="e">
        <f>IF(#REF!="","",#REF!)</f>
        <v>#REF!</v>
      </c>
      <c r="IS21" s="27" t="e">
        <f>IF(#REF!="","",#REF!)</f>
        <v>#REF!</v>
      </c>
    </row>
    <row r="22" spans="4:230" ht="42" customHeight="1">
      <c r="D22" s="85" t="s">
        <v>164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4"/>
      <c r="AL22" s="61"/>
      <c r="AM22" s="166" t="s">
        <v>45</v>
      </c>
      <c r="AN22" s="167"/>
      <c r="AO22" s="167"/>
      <c r="AP22" s="168"/>
      <c r="AQ22" s="63" t="s">
        <v>290</v>
      </c>
      <c r="AR22" s="63" t="s">
        <v>289</v>
      </c>
      <c r="AS22" s="62" t="s">
        <v>36</v>
      </c>
      <c r="AT22" s="43" t="s">
        <v>41</v>
      </c>
      <c r="AU22" s="82"/>
      <c r="AV22" s="82"/>
      <c r="AW22" s="82"/>
      <c r="AX22" s="64"/>
      <c r="BO22" s="40">
        <v>17</v>
      </c>
      <c r="BP22" s="25" t="s">
        <v>151</v>
      </c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HR22" s="27" t="e">
        <f>IF(AR16="","",ASC(#REF!))</f>
        <v>#REF!</v>
      </c>
      <c r="HS22" s="27" t="str">
        <f>TRIM(AQ16)&amp;"　"&amp;TRIM(AR16)</f>
        <v>神奈川　明日菜　カナガワ　アスナ</v>
      </c>
      <c r="HT22" s="27" t="e">
        <f>TRIM(#REF!)&amp;"　"&amp;TRIM(#REF!)</f>
        <v>#REF!</v>
      </c>
      <c r="HU22" s="27" t="e">
        <f>IF(#REF!="","",#REF!)</f>
        <v>#REF!</v>
      </c>
      <c r="HV22" s="27" t="e">
        <f>IF(#REF!="","",#REF!)</f>
        <v>#REF!</v>
      </c>
    </row>
    <row r="23" spans="4:230" ht="30" customHeight="1">
      <c r="D23" s="313" t="s">
        <v>169</v>
      </c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5"/>
      <c r="AM23" s="322" t="s">
        <v>14</v>
      </c>
      <c r="AN23" s="323"/>
      <c r="AO23" s="323"/>
      <c r="AP23" s="324"/>
      <c r="AQ23" s="74" t="s">
        <v>277</v>
      </c>
      <c r="AR23" s="74" t="s">
        <v>282</v>
      </c>
      <c r="AS23" s="13">
        <v>26424</v>
      </c>
      <c r="AT23" s="21">
        <f>IF(AS23&lt;&gt;"",DATEDIF(AS23,$BJ$9,"Y"),"")</f>
        <v>47</v>
      </c>
      <c r="AU23" s="86"/>
      <c r="AV23" s="86"/>
      <c r="AW23" s="153"/>
      <c r="AX23" s="15"/>
      <c r="BO23" s="40">
        <v>18</v>
      </c>
      <c r="BP23" s="25" t="s">
        <v>152</v>
      </c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HR23" s="27" t="e">
        <f>IF(AR17="","",ASC(#REF!))</f>
        <v>#REF!</v>
      </c>
      <c r="HS23" s="27" t="str">
        <f>TRIM(AQ17)&amp;"　"&amp;TRIM(AR17)</f>
        <v>山梨　優衣香　ヤマナシ　ユイカ</v>
      </c>
      <c r="HT23" s="27" t="e">
        <f>TRIM(#REF!)&amp;"　"&amp;TRIM(#REF!)</f>
        <v>#REF!</v>
      </c>
      <c r="HU23" s="27" t="e">
        <f>IF(#REF!="","",#REF!)</f>
        <v>#REF!</v>
      </c>
      <c r="HV23" s="27" t="e">
        <f>IF(#REF!="","",#REF!)</f>
        <v>#REF!</v>
      </c>
    </row>
    <row r="24" spans="4:230" ht="30" customHeight="1">
      <c r="D24" s="316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8"/>
      <c r="AM24" s="325" t="s">
        <v>158</v>
      </c>
      <c r="AN24" s="326"/>
      <c r="AO24" s="326"/>
      <c r="AP24" s="327"/>
      <c r="AQ24" s="75" t="s">
        <v>278</v>
      </c>
      <c r="AR24" s="75" t="s">
        <v>283</v>
      </c>
      <c r="AS24" s="76">
        <v>28282</v>
      </c>
      <c r="AT24" s="22">
        <f>IF(AS24&lt;&gt;"",DATEDIF(AS24,$BJ$9,"Y"),"")</f>
        <v>42</v>
      </c>
      <c r="AU24" s="87"/>
      <c r="AV24" s="87"/>
      <c r="AW24" s="154"/>
      <c r="AX24" s="19"/>
      <c r="BO24" s="40">
        <v>19</v>
      </c>
      <c r="BP24" s="25" t="s">
        <v>153</v>
      </c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HR24" s="27" t="e">
        <f>IF(AR18="","",ASC(#REF!))</f>
        <v>#REF!</v>
      </c>
      <c r="HS24" s="27" t="str">
        <f>TRIM(AQ18)&amp;"　"&amp;TRIM(AR18)</f>
        <v>長野　真奈　ナガノ　マナ</v>
      </c>
      <c r="HT24" s="27" t="e">
        <f>TRIM(#REF!)&amp;"　"&amp;TRIM(#REF!)</f>
        <v>#REF!</v>
      </c>
      <c r="HU24" s="27" t="e">
        <f>IF(#REF!="","",#REF!)</f>
        <v>#REF!</v>
      </c>
      <c r="HV24" s="27" t="e">
        <f>IF(#REF!="","",#REF!)</f>
        <v>#REF!</v>
      </c>
    </row>
    <row r="25" spans="3:253" ht="30" customHeight="1">
      <c r="C25" s="25"/>
      <c r="D25" s="316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8"/>
      <c r="AM25" s="325" t="s">
        <v>158</v>
      </c>
      <c r="AN25" s="326"/>
      <c r="AO25" s="326"/>
      <c r="AP25" s="327"/>
      <c r="AQ25" s="75" t="s">
        <v>279</v>
      </c>
      <c r="AR25" s="75" t="s">
        <v>284</v>
      </c>
      <c r="AS25" s="76">
        <v>30504</v>
      </c>
      <c r="AT25" s="22">
        <f>IF(AS25&lt;&gt;"",DATEDIF(AS25,$BJ$9,"Y"),"")</f>
        <v>36</v>
      </c>
      <c r="AU25" s="87"/>
      <c r="AV25" s="87"/>
      <c r="AW25" s="154"/>
      <c r="AX25" s="19"/>
      <c r="BH25" s="40"/>
      <c r="BK25" s="27"/>
      <c r="BL25" s="40"/>
      <c r="BM25" s="40"/>
      <c r="BN25" s="27"/>
      <c r="BO25" s="25">
        <v>20</v>
      </c>
      <c r="BP25" s="25" t="s">
        <v>53</v>
      </c>
      <c r="IO25" s="27" t="e">
        <f>IF(AR19="","",ASC(#REF!))</f>
        <v>#REF!</v>
      </c>
      <c r="IP25" s="27" t="str">
        <f>TRIM(AQ19)&amp;"　"&amp;TRIM(AR19)</f>
        <v>新潟　優季　ニイガタ　ユウキ</v>
      </c>
      <c r="IQ25" s="27" t="e">
        <f>TRIM(#REF!)&amp;"　"&amp;TRIM(#REF!)</f>
        <v>#REF!</v>
      </c>
      <c r="IR25" s="27" t="e">
        <f>IF(#REF!="","",#REF!)</f>
        <v>#REF!</v>
      </c>
      <c r="IS25" s="27" t="e">
        <f>IF(#REF!="","",#REF!)</f>
        <v>#REF!</v>
      </c>
    </row>
    <row r="26" spans="4:253" ht="30" customHeight="1">
      <c r="D26" s="316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8"/>
      <c r="AM26" s="325" t="s">
        <v>163</v>
      </c>
      <c r="AN26" s="326"/>
      <c r="AO26" s="326"/>
      <c r="AP26" s="327"/>
      <c r="AQ26" s="75" t="s">
        <v>280</v>
      </c>
      <c r="AR26" s="75" t="s">
        <v>285</v>
      </c>
      <c r="AS26" s="76">
        <v>31267</v>
      </c>
      <c r="AT26" s="22">
        <f>IF(AS26&lt;&gt;"",DATEDIF(AS26,$BJ$9,"Y"),"")</f>
        <v>34</v>
      </c>
      <c r="AU26" s="87"/>
      <c r="AV26" s="87"/>
      <c r="AW26" s="154"/>
      <c r="AX26" s="19"/>
      <c r="BH26" s="40"/>
      <c r="BK26" s="27"/>
      <c r="BL26" s="40"/>
      <c r="BM26" s="40"/>
      <c r="BN26" s="27"/>
      <c r="BO26" s="25">
        <v>21</v>
      </c>
      <c r="BP26" s="25" t="s">
        <v>52</v>
      </c>
      <c r="IO26" s="27" t="e">
        <f>IF(AR20="","",ASC(#REF!))</f>
        <v>#REF!</v>
      </c>
      <c r="IP26" s="27" t="str">
        <f>TRIM(AQ20)&amp;"　"&amp;TRIM(AR20)</f>
        <v>富山　あゆみ　トヤマ　アユミ</v>
      </c>
      <c r="IQ26" s="27" t="e">
        <f>TRIM(#REF!)&amp;"　"&amp;TRIM(#REF!)</f>
        <v>#REF!</v>
      </c>
      <c r="IR26" s="27" t="e">
        <f>IF(#REF!="","",#REF!)</f>
        <v>#REF!</v>
      </c>
      <c r="IS26" s="27" t="e">
        <f>IF(#REF!="","",#REF!)</f>
        <v>#REF!</v>
      </c>
    </row>
    <row r="27" spans="4:253" ht="30" customHeight="1" thickBot="1">
      <c r="D27" s="319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1"/>
      <c r="AM27" s="328" t="s">
        <v>162</v>
      </c>
      <c r="AN27" s="329"/>
      <c r="AO27" s="329"/>
      <c r="AP27" s="330"/>
      <c r="AQ27" s="77" t="s">
        <v>281</v>
      </c>
      <c r="AR27" s="77" t="s">
        <v>286</v>
      </c>
      <c r="AS27" s="12">
        <v>36778</v>
      </c>
      <c r="AT27" s="23">
        <f>IF(AS27&lt;&gt;"",DATEDIF(AS27,$BJ$9,"Y"),"")</f>
        <v>19</v>
      </c>
      <c r="AU27" s="88"/>
      <c r="AV27" s="88"/>
      <c r="AW27" s="155"/>
      <c r="AX27" s="20"/>
      <c r="BH27" s="40"/>
      <c r="BK27" s="27"/>
      <c r="BL27" s="40"/>
      <c r="BM27" s="40"/>
      <c r="BN27" s="27"/>
      <c r="BO27" s="25">
        <v>22</v>
      </c>
      <c r="BP27" s="25" t="s">
        <v>51</v>
      </c>
      <c r="IO27" s="27">
        <f>IF(AR21="","",ASC(#REF!))</f>
      </c>
      <c r="IP27" s="27" t="str">
        <f>TRIM(AQ21)&amp;"　"&amp;TRIM(AR21)</f>
        <v>　</v>
      </c>
      <c r="IQ27" s="27" t="e">
        <f>TRIM(#REF!)&amp;"　"&amp;TRIM(#REF!)</f>
        <v>#REF!</v>
      </c>
      <c r="IR27" s="27" t="e">
        <f>IF(#REF!="","",#REF!)</f>
        <v>#REF!</v>
      </c>
      <c r="IS27" s="27" t="e">
        <f>IF(#REF!="","",#REF!)</f>
        <v>#REF!</v>
      </c>
    </row>
    <row r="28" spans="4:253" ht="30" customHeight="1">
      <c r="D28" s="60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  <c r="AA28" s="66"/>
      <c r="AB28" s="66"/>
      <c r="AC28" s="66"/>
      <c r="AD28" s="66"/>
      <c r="AE28" s="8"/>
      <c r="AF28" s="8"/>
      <c r="AG28" s="67"/>
      <c r="AH28" s="67"/>
      <c r="AI28" s="67"/>
      <c r="AJ28" s="67"/>
      <c r="AK28" s="67"/>
      <c r="BO28" s="25">
        <v>23</v>
      </c>
      <c r="BP28" s="25" t="s">
        <v>50</v>
      </c>
      <c r="IO28" s="27" t="e">
        <f>IF(#REF!="","",ASC(#REF!))</f>
        <v>#REF!</v>
      </c>
      <c r="IP28" s="27" t="e">
        <f>TRIM(#REF!)&amp;"　"&amp;TRIM(#REF!)</f>
        <v>#REF!</v>
      </c>
      <c r="IQ28" s="27" t="e">
        <f>TRIM(#REF!)&amp;"　"&amp;TRIM(#REF!)</f>
        <v>#REF!</v>
      </c>
      <c r="IR28" s="27" t="e">
        <f>IF(#REF!="","",#REF!)</f>
        <v>#REF!</v>
      </c>
      <c r="IS28" s="27" t="e">
        <f>IF(#REF!="","",#REF!)</f>
        <v>#REF!</v>
      </c>
    </row>
    <row r="29" spans="4:252" ht="24.75" customHeight="1">
      <c r="D29" s="68" t="s">
        <v>47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BO29" s="25">
        <v>24</v>
      </c>
      <c r="BP29" s="25" t="s">
        <v>49</v>
      </c>
      <c r="GS29" s="26"/>
      <c r="IO29" s="27" t="e">
        <f>TRIM(#REF!)&amp;"　"&amp;TRIM(#REF!)</f>
        <v>#REF!</v>
      </c>
      <c r="IP29" s="27" t="e">
        <f>TRIM(#REF!)&amp;"　"&amp;TRIM(#REF!)</f>
        <v>#REF!</v>
      </c>
      <c r="IQ29" s="27" t="e">
        <f>IF(#REF!="","",#REF!)</f>
        <v>#REF!</v>
      </c>
      <c r="IR29" s="27" t="e">
        <f>IF(#REF!="","",#REF!)</f>
        <v>#REF!</v>
      </c>
    </row>
    <row r="30" spans="4:252" ht="24.75" customHeight="1"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BO30" s="25">
        <v>25</v>
      </c>
      <c r="BP30" s="25" t="s">
        <v>48</v>
      </c>
      <c r="GS30" s="26"/>
      <c r="IO30" s="27" t="e">
        <f>TRIM(#REF!)&amp;"　"&amp;TRIM(#REF!)</f>
        <v>#REF!</v>
      </c>
      <c r="IP30" s="27" t="e">
        <f>TRIM(#REF!)&amp;"　"&amp;TRIM(#REF!)</f>
        <v>#REF!</v>
      </c>
      <c r="IQ30" s="27" t="e">
        <f>IF(#REF!="","",#REF!)</f>
        <v>#REF!</v>
      </c>
      <c r="IR30" s="27" t="e">
        <f>IF(#REF!="","",#REF!)</f>
        <v>#REF!</v>
      </c>
    </row>
    <row r="31" spans="4:252" ht="24.75" customHeight="1"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BO31" s="25">
        <v>26</v>
      </c>
      <c r="BP31" s="25" t="s">
        <v>70</v>
      </c>
      <c r="GS31" s="26"/>
      <c r="IO31" s="27" t="str">
        <f>TRIM(AQ25)&amp;"　"&amp;TRIM(AR25)</f>
        <v>静岡　麻子　シズオカ　アサコ</v>
      </c>
      <c r="IP31" s="27" t="e">
        <f>TRIM(#REF!)&amp;"　"&amp;TRIM(#REF!)</f>
        <v>#REF!</v>
      </c>
      <c r="IQ31" s="27" t="e">
        <f>IF(#REF!="","",#REF!)</f>
        <v>#REF!</v>
      </c>
      <c r="IR31" s="27" t="e">
        <f>IF(#REF!="","",#REF!)</f>
        <v>#REF!</v>
      </c>
    </row>
    <row r="32" spans="67:252" ht="24.75" customHeight="1">
      <c r="BO32" s="25">
        <v>27</v>
      </c>
      <c r="BP32" s="25" t="s">
        <v>71</v>
      </c>
      <c r="GS32" s="26"/>
      <c r="IO32" s="27" t="str">
        <f>TRIM(AQ26)&amp;"　"&amp;TRIM(AR26)</f>
        <v>愛知　信弘　アイチ　ノブヒロ</v>
      </c>
      <c r="IP32" s="27" t="e">
        <f>TRIM(#REF!)&amp;"　"&amp;TRIM(#REF!)</f>
        <v>#REF!</v>
      </c>
      <c r="IQ32" s="27" t="e">
        <f>IF(#REF!="","",#REF!)</f>
        <v>#REF!</v>
      </c>
      <c r="IR32" s="27" t="e">
        <f>IF(#REF!="","",#REF!)</f>
        <v>#REF!</v>
      </c>
    </row>
    <row r="33" spans="4:252" ht="24.75" customHeight="1">
      <c r="D33" s="26"/>
      <c r="AY33" s="30"/>
      <c r="AZ33" s="30"/>
      <c r="BO33" s="25">
        <v>28</v>
      </c>
      <c r="BP33" s="25" t="s">
        <v>72</v>
      </c>
      <c r="GS33" s="26"/>
      <c r="IO33" s="27" t="e">
        <f>TRIM(#REF!)&amp;"　"&amp;TRIM(#REF!)</f>
        <v>#REF!</v>
      </c>
      <c r="IP33" s="27" t="e">
        <f>TRIM(#REF!)&amp;"　"&amp;TRIM(#REF!)</f>
        <v>#REF!</v>
      </c>
      <c r="IQ33" s="27" t="e">
        <f>IF(#REF!="","",#REF!)</f>
        <v>#REF!</v>
      </c>
      <c r="IR33" s="27" t="e">
        <f>IF(#REF!="","",#REF!)</f>
        <v>#REF!</v>
      </c>
    </row>
    <row r="34" spans="4:68" ht="21" customHeight="1">
      <c r="D34" s="26"/>
      <c r="AY34" s="30"/>
      <c r="AZ34" s="30"/>
      <c r="BA34" s="30"/>
      <c r="BO34" s="25">
        <v>29</v>
      </c>
      <c r="BP34" s="25" t="s">
        <v>73</v>
      </c>
    </row>
    <row r="35" spans="4:68" ht="21" customHeight="1">
      <c r="D35" s="26"/>
      <c r="AY35" s="30"/>
      <c r="AZ35" s="30"/>
      <c r="BA35" s="30"/>
      <c r="BO35" s="25">
        <v>30</v>
      </c>
      <c r="BP35" s="25" t="s">
        <v>74</v>
      </c>
    </row>
    <row r="36" spans="4:68" ht="21" customHeight="1">
      <c r="D36" s="26"/>
      <c r="BO36" s="25">
        <v>31</v>
      </c>
      <c r="BP36" s="25" t="s">
        <v>75</v>
      </c>
    </row>
    <row r="37" spans="4:68" ht="21" customHeight="1">
      <c r="D37" s="26"/>
      <c r="BO37" s="25">
        <v>32</v>
      </c>
      <c r="BP37" s="25" t="s">
        <v>76</v>
      </c>
    </row>
    <row r="38" spans="4:68" ht="21" customHeight="1">
      <c r="D38" s="26"/>
      <c r="BO38" s="25">
        <v>33</v>
      </c>
      <c r="BP38" s="25" t="s">
        <v>77</v>
      </c>
    </row>
    <row r="39" spans="4:68" ht="21" customHeight="1">
      <c r="D39" s="7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BO39" s="25">
        <v>34</v>
      </c>
      <c r="BP39" s="25" t="s">
        <v>78</v>
      </c>
    </row>
    <row r="40" spans="4:68" ht="21" customHeight="1">
      <c r="D40" s="7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6"/>
      <c r="BO40" s="25">
        <v>35</v>
      </c>
      <c r="BP40" s="25" t="s">
        <v>79</v>
      </c>
    </row>
    <row r="41" spans="4:68" ht="21" customHeight="1">
      <c r="D41" s="70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BO41" s="25">
        <v>36</v>
      </c>
      <c r="BP41" s="25" t="s">
        <v>80</v>
      </c>
    </row>
    <row r="42" spans="4:68" ht="21" customHeight="1">
      <c r="D42" s="70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BO42" s="25">
        <v>37</v>
      </c>
      <c r="BP42" s="25" t="s">
        <v>81</v>
      </c>
    </row>
    <row r="43" spans="4:68" ht="21" customHeight="1">
      <c r="D43" s="70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BO43" s="25">
        <v>38</v>
      </c>
      <c r="BP43" s="25" t="s">
        <v>82</v>
      </c>
    </row>
    <row r="44" spans="4:68" ht="21" customHeight="1">
      <c r="D44" s="7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BO44" s="25">
        <v>39</v>
      </c>
      <c r="BP44" s="25" t="s">
        <v>83</v>
      </c>
    </row>
    <row r="45" spans="4:68" ht="21" customHeight="1">
      <c r="D45" s="70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BO45" s="25">
        <v>40</v>
      </c>
      <c r="BP45" s="25" t="s">
        <v>84</v>
      </c>
    </row>
    <row r="46" spans="4:68" ht="21" customHeight="1">
      <c r="D46" s="70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BO46" s="25">
        <v>41</v>
      </c>
      <c r="BP46" s="25" t="s">
        <v>85</v>
      </c>
    </row>
    <row r="47" spans="4:68" ht="21" customHeight="1">
      <c r="D47" s="7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BO47" s="25">
        <v>42</v>
      </c>
      <c r="BP47" s="25" t="s">
        <v>86</v>
      </c>
    </row>
    <row r="48" spans="4:68" ht="21" customHeight="1">
      <c r="D48" s="70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BO48" s="25">
        <v>43</v>
      </c>
      <c r="BP48" s="25" t="s">
        <v>87</v>
      </c>
    </row>
    <row r="49" spans="4:68" ht="21" customHeight="1">
      <c r="D49" s="7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BO49" s="25">
        <v>44</v>
      </c>
      <c r="BP49" s="25" t="s">
        <v>88</v>
      </c>
    </row>
    <row r="50" spans="4:68" ht="21" customHeight="1">
      <c r="D50" s="7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BO50" s="25">
        <v>45</v>
      </c>
      <c r="BP50" s="25" t="s">
        <v>89</v>
      </c>
    </row>
    <row r="51" spans="4:68" ht="21" customHeight="1">
      <c r="D51" s="7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BO51" s="25">
        <v>46</v>
      </c>
      <c r="BP51" s="25" t="s">
        <v>90</v>
      </c>
    </row>
    <row r="52" spans="4:68" ht="21" customHeight="1">
      <c r="D52" s="7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BO52" s="25">
        <v>47</v>
      </c>
      <c r="BP52" s="25" t="s">
        <v>91</v>
      </c>
    </row>
    <row r="53" spans="4:37" ht="21" customHeight="1">
      <c r="D53" s="7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4:37" ht="21" customHeight="1">
      <c r="D54" s="7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4:37" ht="21" customHeight="1">
      <c r="D55" s="7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4:37" ht="21" customHeight="1">
      <c r="D56" s="7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4:37" ht="21" customHeight="1">
      <c r="D57" s="7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4:37" ht="21" customHeight="1">
      <c r="D58" s="70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4:37" ht="21" customHeight="1">
      <c r="D59" s="70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4:37" ht="21" customHeight="1">
      <c r="D60" s="70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4:37" ht="21" customHeight="1">
      <c r="D61" s="7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4:37" ht="21" customHeight="1">
      <c r="D62" s="7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4:37" ht="21" customHeight="1">
      <c r="D63" s="7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4:37" ht="21" customHeight="1">
      <c r="D64" s="7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4:37" ht="21" customHeight="1">
      <c r="D65" s="7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4:37" ht="21" customHeight="1">
      <c r="D66" s="7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4:37" ht="21" customHeight="1">
      <c r="D67" s="7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4:37" ht="21" customHeight="1">
      <c r="D68" s="7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</row>
  </sheetData>
  <sheetProtection/>
  <mergeCells count="77">
    <mergeCell ref="AW1:AW2"/>
    <mergeCell ref="D1:AK1"/>
    <mergeCell ref="AM1:AM2"/>
    <mergeCell ref="AN1:AN2"/>
    <mergeCell ref="AO1:AO2"/>
    <mergeCell ref="AP1:AP2"/>
    <mergeCell ref="AQ1:AQ2"/>
    <mergeCell ref="AX1:AX2"/>
    <mergeCell ref="D2:AK2"/>
    <mergeCell ref="D3:AK4"/>
    <mergeCell ref="D6:I6"/>
    <mergeCell ref="J6:AK6"/>
    <mergeCell ref="AR1:AR2"/>
    <mergeCell ref="AS1:AS2"/>
    <mergeCell ref="AT1:AT2"/>
    <mergeCell ref="AU1:AU2"/>
    <mergeCell ref="AV1:AV2"/>
    <mergeCell ref="D7:I8"/>
    <mergeCell ref="J7:AK8"/>
    <mergeCell ref="BI7:BK7"/>
    <mergeCell ref="D9:I10"/>
    <mergeCell ref="J9:Q9"/>
    <mergeCell ref="R9:Y9"/>
    <mergeCell ref="Z9:AK9"/>
    <mergeCell ref="J10:Q10"/>
    <mergeCell ref="R10:Y10"/>
    <mergeCell ref="Z10:AK10"/>
    <mergeCell ref="D11:I12"/>
    <mergeCell ref="J11:Q11"/>
    <mergeCell ref="R11:Y11"/>
    <mergeCell ref="Z11:AK11"/>
    <mergeCell ref="J12:Q12"/>
    <mergeCell ref="R12:Y12"/>
    <mergeCell ref="Z12:AK12"/>
    <mergeCell ref="F13:I13"/>
    <mergeCell ref="J13:Q13"/>
    <mergeCell ref="R13:U13"/>
    <mergeCell ref="V13:Z13"/>
    <mergeCell ref="AB13:AJ13"/>
    <mergeCell ref="F14:I14"/>
    <mergeCell ref="J14:AK14"/>
    <mergeCell ref="F15:I15"/>
    <mergeCell ref="J15:Q15"/>
    <mergeCell ref="R15:U15"/>
    <mergeCell ref="V15:AC15"/>
    <mergeCell ref="F16:I16"/>
    <mergeCell ref="J16:Q16"/>
    <mergeCell ref="R16:U16"/>
    <mergeCell ref="V16:AK16"/>
    <mergeCell ref="D17:I17"/>
    <mergeCell ref="J17:P17"/>
    <mergeCell ref="Q17:W17"/>
    <mergeCell ref="X17:AD17"/>
    <mergeCell ref="AE17:AK17"/>
    <mergeCell ref="F18:I18"/>
    <mergeCell ref="J18:P18"/>
    <mergeCell ref="Q18:W18"/>
    <mergeCell ref="X18:AD18"/>
    <mergeCell ref="AE18:AK18"/>
    <mergeCell ref="Q19:W19"/>
    <mergeCell ref="X19:AD19"/>
    <mergeCell ref="AE19:AK19"/>
    <mergeCell ref="F20:I20"/>
    <mergeCell ref="J20:P20"/>
    <mergeCell ref="Q20:W20"/>
    <mergeCell ref="X20:AD20"/>
    <mergeCell ref="AE20:AK20"/>
    <mergeCell ref="BI8:BK8"/>
    <mergeCell ref="AM22:AP22"/>
    <mergeCell ref="D23:AK27"/>
    <mergeCell ref="AM23:AP23"/>
    <mergeCell ref="AM24:AP24"/>
    <mergeCell ref="AM25:AP25"/>
    <mergeCell ref="AM26:AP26"/>
    <mergeCell ref="AM27:AP27"/>
    <mergeCell ref="F19:I19"/>
    <mergeCell ref="J19:P19"/>
  </mergeCells>
  <dataValidations count="20">
    <dataValidation type="whole" allowBlank="1" showInputMessage="1" showErrorMessage="1" promptTitle="選手登録番号" prompt="10ケタの選手登録番号を入力してください。" errorTitle="選手登録番号" error="入力データは、10ケタの半角数字です。入力した数字のケタを確認してください。" imeMode="halfAlpha" sqref="AW3:AX20">
      <formula1>1</formula1>
      <formula2>9999999999</formula2>
    </dataValidation>
    <dataValidation allowBlank="1" showInputMessage="1" showErrorMessage="1" promptTitle="チーム紹介" prompt="チームの活動状況や今大会にかける意気込みを入力して下さい。" sqref="D23:AK27"/>
    <dataValidation allowBlank="1" showInputMessage="1" showErrorMessage="1" promptTitle="大会タイトル" prompt="今回の設定に合わせて入力して下さい。&#10;（入力箇所）&#10;回数　：　第●回&#10;地域　：　北海道・東北・関東・北信越・東海・関西・中国・四国・九州のいずれか" sqref="D2:AK2"/>
    <dataValidation type="date" operator="greaterThanOrEqual" allowBlank="1" showInputMessage="1" showErrorMessage="1" promptTitle="生年月日" prompt="西暦4桁月日形式で入力します。&#10;（例）&#10;1960年5月13日の場合&#10;⇒1960/05/13" errorTitle="生年月日" error="参加資格に設定されている年齢設定を確認してください。" imeMode="halfAlpha" sqref="AS3:AS20">
      <formula1>$BJ$8</formula1>
    </dataValidation>
    <dataValidation type="list" allowBlank="1" showInputMessage="1" showErrorMessage="1" promptTitle="キャプテン" prompt="いずれか1名「キャプテン」欄に○を付けて下さい。" sqref="AN3:AN20">
      <formula1>"○"</formula1>
    </dataValidation>
    <dataValidation type="list" allowBlank="1" showInputMessage="1" showErrorMessage="1" promptTitle="ポジション" prompt="▼より&#10;GK・DF・MF・FW&#10;のいずれかを選択してください。&#10;※GKは2名以上設定してください。&#10;※通常のポジション上GKが1名のみの場合は、他のポジションと併記してください。（例：FW/GK)" sqref="AP3:AP20">
      <formula1>"GK,DF,MF,FW,DF/GK,MF/GK,FW/GK,FP"</formula1>
    </dataValidation>
    <dataValidation type="whole" allowBlank="1" showInputMessage="1" showErrorMessage="1" promptTitle="背番号" prompt="1～99の半角数字を入力します。&#10;&#10;※番号の若い順に入力してください。" errorTitle="入力の注意事項" error="1～99の半角数字を入力してください。&#10;全角では入力できません。" imeMode="halfAlpha" sqref="AO3:AO20">
      <formula1>1</formula1>
      <formula2>99</formula2>
    </dataValidation>
    <dataValidation type="list" allowBlank="1" showInputMessage="1" showErrorMessage="1" sqref="V13:Z13">
      <formula1>"自宅・勤務先,自宅,勤務先"</formula1>
    </dataValidation>
    <dataValidation allowBlank="1" showInputMessage="1" showErrorMessage="1" promptTitle="郵便番号" prompt="***-****　と7桁形式で入力します" imeMode="halfAlpha" sqref="J13"/>
    <dataValidation allowBlank="1" showInputMessage="1" showErrorMessage="1" imeMode="halfAlpha" sqref="J15:J16 AD15:AK15 V15:V16"/>
    <dataValidation allowBlank="1" showInputMessage="1" showErrorMessage="1" promptTitle="郵便番号" prompt="***-****　と7桁形式で入力します" sqref="E15"/>
    <dataValidation allowBlank="1" showInputMessage="1" showErrorMessage="1" promptTitle="勤務先名称" prompt="連絡先が勤務先の場合勤務先の名称を入力します。" sqref="AB13"/>
    <dataValidation allowBlank="1" showInputMessage="1" showErrorMessage="1" promptTitle="シャツ" prompt="黒以外の色を設定してください。" sqref="J18:AK18"/>
    <dataValidation allowBlank="1" showInputMessage="1" showErrorMessage="1" promptTitle="名前（姓）" prompt="姓を入力します。" imeMode="hiragana" sqref="J28 J10 J12 AQ3:AQ20 AQ23:AQ27"/>
    <dataValidation allowBlank="1" showInputMessage="1" showErrorMessage="1" promptTitle="名前（名）" prompt="名を入力します。" imeMode="hiragana" sqref="N28 AR3:AR20 AR23:AR27"/>
    <dataValidation allowBlank="1" showInputMessage="1" showErrorMessage="1" promptTitle="フリガナ" prompt="全角カタカナを入力します。" imeMode="fullKatakana" sqref="V28 R28 R12 R10"/>
    <dataValidation type="date" operator="lessThanOrEqual" allowBlank="1" showInputMessage="1" showErrorMessage="1" promptTitle="生年月日" prompt="西暦4桁月日形式で入力します。&#10;（例）&#10;1960年5月13日の場合&#10;⇒1960/05/13" errorTitle="生年月日" error="参加資格に設定されている年齢設定を確認してください。" imeMode="halfAlpha" sqref="Z28 AS23:AS27">
      <formula1>$BJ$8</formula1>
    </dataValidation>
    <dataValidation allowBlank="1" showInputMessage="1" showErrorMessage="1" promptTitle="年齢" prompt="大会初日時点の年齢が自動表示されます。" sqref="AE28 Z10 Z12 AT3:AT20 AT23:AV27"/>
    <dataValidation type="whole" allowBlank="1" showInputMessage="1" showErrorMessage="1" promptTitle="体重" prompt="体重をkg単位にて入力&#10;例)35kgの場合&#10;入力：35" errorTitle="再入力" error="cmにて身長を入力して下さい。" imeMode="on" sqref="AV3:AV20">
      <formula1>1</formula1>
      <formula2>99</formula2>
    </dataValidation>
    <dataValidation type="whole" allowBlank="1" showInputMessage="1" showErrorMessage="1" promptTitle="身長" prompt="身長のサイズをcm単位にて入力&#10;例)148cmの場合&#10;入力：148" errorTitle="再入力" error="cmにて身長を入力して下さい。" imeMode="on" sqref="AU3:AU20">
      <formula1>1</formula1>
      <formula2>199</formula2>
    </dataValidation>
  </dataValidations>
  <printOptions horizontalCentered="1" verticalCentered="1"/>
  <pageMargins left="0.5905511811023623" right="0.5905511811023623" top="0.7874015748031497" bottom="0.5905511811023623" header="0.3937007874015748" footer="0.3937007874015748"/>
  <pageSetup fitToHeight="1" fitToWidth="1" horizontalDpi="600" verticalDpi="600" orientation="landscape" paperSize="9" scale="59" r:id="rId1"/>
  <headerFooter alignWithMargins="0">
    <oddHeader>&amp;R&amp;"HGP創英角ｺﾞｼｯｸUB,ｳﾙﾄﾗﾎﾞｰﾙﾄﾞ"&amp;16様式　3-1</oddHeader>
  </headerFooter>
  <rowBreaks count="1" manualBreakCount="1">
    <brk id="15" min="3" max="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Z62"/>
  <sheetViews>
    <sheetView view="pageBreakPreview" zoomScaleSheetLayoutView="100" zoomScalePageLayoutView="0" workbookViewId="0" topLeftCell="A22">
      <selection activeCell="A39" sqref="A39"/>
    </sheetView>
  </sheetViews>
  <sheetFormatPr defaultColWidth="9.140625" defaultRowHeight="12"/>
  <cols>
    <col min="1" max="1" width="4.00390625" style="97" customWidth="1"/>
    <col min="2" max="7" width="4.8515625" style="97" customWidth="1"/>
    <col min="8" max="16" width="5.421875" style="97" customWidth="1"/>
    <col min="17" max="20" width="5.00390625" style="97" customWidth="1"/>
    <col min="21" max="21" width="7.140625" style="97" customWidth="1"/>
    <col min="22" max="22" width="0.42578125" style="97" customWidth="1"/>
    <col min="23" max="27" width="5.421875" style="97" customWidth="1"/>
    <col min="28" max="16384" width="9.140625" style="97" customWidth="1"/>
  </cols>
  <sheetData>
    <row r="1" ht="30" customHeight="1">
      <c r="A1" s="138" t="s">
        <v>226</v>
      </c>
    </row>
    <row r="2" ht="30" customHeight="1">
      <c r="A2" s="138" t="s">
        <v>227</v>
      </c>
    </row>
    <row r="3" ht="30" customHeight="1"/>
    <row r="4" spans="1:21" ht="24" customHeight="1">
      <c r="A4" s="373" t="str">
        <f>CONCATENATE('参加申込書'!$D$1,'参加申込書'!$D$2)</f>
        <v>キヤノン ガールズ・エイト　第17回JFA北海道ガールズ・エイト（U-12）サッカー大会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</row>
    <row r="5" spans="1:21" ht="24" customHeight="1">
      <c r="A5" s="374" t="s">
        <v>222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</row>
    <row r="6" spans="1:21" ht="45" customHeight="1">
      <c r="A6" s="438" t="s">
        <v>174</v>
      </c>
      <c r="B6" s="439"/>
      <c r="C6" s="439"/>
      <c r="D6" s="440">
        <f>IF('参加申込書'!$J$7="","",'参加申込書'!$J$7)</f>
      </c>
      <c r="E6" s="441"/>
      <c r="F6" s="441"/>
      <c r="G6" s="441"/>
      <c r="H6" s="441"/>
      <c r="I6" s="441"/>
      <c r="J6" s="441"/>
      <c r="K6" s="441"/>
      <c r="L6" s="441"/>
      <c r="M6" s="442"/>
      <c r="N6" s="443" t="s">
        <v>175</v>
      </c>
      <c r="O6" s="439"/>
      <c r="P6" s="444"/>
      <c r="Q6" s="439"/>
      <c r="R6" s="439"/>
      <c r="S6" s="439"/>
      <c r="T6" s="439"/>
      <c r="U6" s="445"/>
    </row>
    <row r="7" spans="1:21" ht="24" customHeight="1">
      <c r="A7" s="446" t="s">
        <v>176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3"/>
      <c r="P7" s="448"/>
      <c r="Q7" s="449" t="s">
        <v>177</v>
      </c>
      <c r="R7" s="450"/>
      <c r="S7" s="450"/>
      <c r="T7" s="450"/>
      <c r="U7" s="451"/>
    </row>
    <row r="8" spans="1:21" ht="24" customHeight="1">
      <c r="A8" s="402" t="s">
        <v>180</v>
      </c>
      <c r="B8" s="403"/>
      <c r="C8" s="403"/>
      <c r="D8" s="403"/>
      <c r="E8" s="403"/>
      <c r="F8" s="403"/>
      <c r="G8" s="404"/>
      <c r="H8" s="428" t="s">
        <v>181</v>
      </c>
      <c r="I8" s="429"/>
      <c r="J8" s="430"/>
      <c r="K8" s="428" t="s">
        <v>181</v>
      </c>
      <c r="L8" s="429"/>
      <c r="M8" s="430"/>
      <c r="N8" s="431"/>
      <c r="O8" s="432"/>
      <c r="P8" s="433"/>
      <c r="Q8" s="452"/>
      <c r="R8" s="453"/>
      <c r="S8" s="453"/>
      <c r="T8" s="453"/>
      <c r="U8" s="454"/>
    </row>
    <row r="9" spans="1:21" ht="20.25" customHeight="1">
      <c r="A9" s="405"/>
      <c r="B9" s="406"/>
      <c r="C9" s="406"/>
      <c r="D9" s="406"/>
      <c r="E9" s="406"/>
      <c r="F9" s="406"/>
      <c r="G9" s="407"/>
      <c r="H9" s="425"/>
      <c r="I9" s="426"/>
      <c r="J9" s="427"/>
      <c r="K9" s="425"/>
      <c r="L9" s="426"/>
      <c r="M9" s="427"/>
      <c r="N9" s="434"/>
      <c r="O9" s="435"/>
      <c r="P9" s="436"/>
      <c r="Q9" s="452"/>
      <c r="R9" s="453"/>
      <c r="S9" s="453"/>
      <c r="T9" s="453"/>
      <c r="U9" s="454"/>
    </row>
    <row r="10" spans="1:21" ht="20.25" customHeight="1">
      <c r="A10" s="408" t="s">
        <v>224</v>
      </c>
      <c r="B10" s="409"/>
      <c r="C10" s="409"/>
      <c r="D10" s="409"/>
      <c r="E10" s="409"/>
      <c r="F10" s="409"/>
      <c r="G10" s="410"/>
      <c r="H10" s="425" t="s">
        <v>182</v>
      </c>
      <c r="I10" s="426"/>
      <c r="J10" s="427"/>
      <c r="K10" s="425" t="s">
        <v>183</v>
      </c>
      <c r="L10" s="426"/>
      <c r="M10" s="427"/>
      <c r="N10" s="437" t="s">
        <v>184</v>
      </c>
      <c r="O10" s="426"/>
      <c r="P10" s="427"/>
      <c r="Q10" s="375" t="s">
        <v>185</v>
      </c>
      <c r="R10" s="376"/>
      <c r="S10" s="376"/>
      <c r="T10" s="376"/>
      <c r="U10" s="377"/>
    </row>
    <row r="11" spans="1:21" ht="20.25" customHeight="1">
      <c r="A11" s="408"/>
      <c r="B11" s="409"/>
      <c r="C11" s="409"/>
      <c r="D11" s="409"/>
      <c r="E11" s="409"/>
      <c r="F11" s="409"/>
      <c r="G11" s="410"/>
      <c r="H11" s="425"/>
      <c r="I11" s="426"/>
      <c r="J11" s="427"/>
      <c r="K11" s="425"/>
      <c r="L11" s="426"/>
      <c r="M11" s="427"/>
      <c r="N11" s="437"/>
      <c r="O11" s="426"/>
      <c r="P11" s="427"/>
      <c r="Q11" s="378"/>
      <c r="R11" s="379"/>
      <c r="S11" s="379"/>
      <c r="T11" s="379"/>
      <c r="U11" s="380"/>
    </row>
    <row r="12" spans="1:21" ht="20.25" customHeight="1">
      <c r="A12" s="408" t="s">
        <v>235</v>
      </c>
      <c r="B12" s="409"/>
      <c r="C12" s="409"/>
      <c r="D12" s="409"/>
      <c r="E12" s="409"/>
      <c r="F12" s="409"/>
      <c r="G12" s="410"/>
      <c r="H12" s="414" t="s">
        <v>187</v>
      </c>
      <c r="I12" s="415"/>
      <c r="J12" s="416"/>
      <c r="K12" s="414" t="s">
        <v>187</v>
      </c>
      <c r="L12" s="415"/>
      <c r="M12" s="416"/>
      <c r="N12" s="414" t="s">
        <v>187</v>
      </c>
      <c r="O12" s="415"/>
      <c r="P12" s="416"/>
      <c r="Q12" s="378"/>
      <c r="R12" s="379"/>
      <c r="S12" s="379"/>
      <c r="T12" s="379"/>
      <c r="U12" s="380"/>
    </row>
    <row r="13" spans="1:21" ht="20.25" customHeight="1">
      <c r="A13" s="408"/>
      <c r="B13" s="409"/>
      <c r="C13" s="409"/>
      <c r="D13" s="409"/>
      <c r="E13" s="409"/>
      <c r="F13" s="409"/>
      <c r="G13" s="410"/>
      <c r="H13" s="417"/>
      <c r="I13" s="418"/>
      <c r="J13" s="419"/>
      <c r="K13" s="417"/>
      <c r="L13" s="418"/>
      <c r="M13" s="419"/>
      <c r="N13" s="417"/>
      <c r="O13" s="418"/>
      <c r="P13" s="419"/>
      <c r="Q13" s="378"/>
      <c r="R13" s="379"/>
      <c r="S13" s="379"/>
      <c r="T13" s="379"/>
      <c r="U13" s="380"/>
    </row>
    <row r="14" spans="1:21" ht="20.25" customHeight="1">
      <c r="A14" s="411"/>
      <c r="B14" s="412"/>
      <c r="C14" s="412"/>
      <c r="D14" s="412"/>
      <c r="E14" s="412"/>
      <c r="F14" s="412"/>
      <c r="G14" s="413"/>
      <c r="H14" s="420"/>
      <c r="I14" s="421"/>
      <c r="J14" s="422"/>
      <c r="K14" s="420"/>
      <c r="L14" s="421"/>
      <c r="M14" s="422"/>
      <c r="N14" s="420"/>
      <c r="O14" s="421"/>
      <c r="P14" s="422"/>
      <c r="Q14" s="378"/>
      <c r="R14" s="379"/>
      <c r="S14" s="379"/>
      <c r="T14" s="379"/>
      <c r="U14" s="380"/>
    </row>
    <row r="15" spans="1:26" ht="22.5" customHeight="1">
      <c r="A15" s="101"/>
      <c r="B15" s="423" t="s">
        <v>188</v>
      </c>
      <c r="C15" s="423"/>
      <c r="D15" s="423" t="s">
        <v>189</v>
      </c>
      <c r="E15" s="423"/>
      <c r="F15" s="423"/>
      <c r="G15" s="424"/>
      <c r="H15" s="102" t="s">
        <v>190</v>
      </c>
      <c r="I15" s="103" t="s">
        <v>191</v>
      </c>
      <c r="J15" s="104" t="s">
        <v>192</v>
      </c>
      <c r="K15" s="102" t="s">
        <v>190</v>
      </c>
      <c r="L15" s="103" t="s">
        <v>191</v>
      </c>
      <c r="M15" s="104" t="s">
        <v>192</v>
      </c>
      <c r="N15" s="102" t="s">
        <v>190</v>
      </c>
      <c r="O15" s="103" t="s">
        <v>191</v>
      </c>
      <c r="P15" s="104" t="s">
        <v>192</v>
      </c>
      <c r="Q15" s="378"/>
      <c r="R15" s="379"/>
      <c r="S15" s="379"/>
      <c r="T15" s="379"/>
      <c r="U15" s="380"/>
      <c r="Z15" s="105"/>
    </row>
    <row r="16" spans="1:21" ht="22.5" customHeight="1">
      <c r="A16" s="106">
        <v>1</v>
      </c>
      <c r="B16" s="372">
        <f>VLOOKUP(A16,'参加申込書'!$AM$3:$AS$20,3,)</f>
        <v>0</v>
      </c>
      <c r="C16" s="372"/>
      <c r="D16" s="364">
        <f>VLOOKUP(A16,'参加申込書'!$AM$3:$AR$20,5,)</f>
        <v>0</v>
      </c>
      <c r="E16" s="365"/>
      <c r="F16" s="365"/>
      <c r="G16" s="366"/>
      <c r="H16" s="106"/>
      <c r="I16" s="99"/>
      <c r="J16" s="100"/>
      <c r="K16" s="106"/>
      <c r="L16" s="99"/>
      <c r="M16" s="100"/>
      <c r="N16" s="98"/>
      <c r="O16" s="99"/>
      <c r="P16" s="100"/>
      <c r="Q16" s="378"/>
      <c r="R16" s="379"/>
      <c r="S16" s="379"/>
      <c r="T16" s="379"/>
      <c r="U16" s="380"/>
    </row>
    <row r="17" spans="1:21" ht="22.5" customHeight="1">
      <c r="A17" s="106">
        <v>2</v>
      </c>
      <c r="B17" s="372">
        <f>VLOOKUP(A17,'参加申込書'!$AM$3:$AS$20,3,)</f>
        <v>0</v>
      </c>
      <c r="C17" s="372"/>
      <c r="D17" s="364">
        <f>VLOOKUP(A17,'参加申込書'!$AM$3:$AR$20,5,)</f>
        <v>0</v>
      </c>
      <c r="E17" s="365"/>
      <c r="F17" s="365"/>
      <c r="G17" s="366"/>
      <c r="H17" s="107"/>
      <c r="I17" s="108"/>
      <c r="J17" s="109"/>
      <c r="K17" s="107"/>
      <c r="L17" s="108"/>
      <c r="M17" s="109"/>
      <c r="N17" s="110"/>
      <c r="O17" s="108"/>
      <c r="P17" s="109"/>
      <c r="Q17" s="378"/>
      <c r="R17" s="379"/>
      <c r="S17" s="379"/>
      <c r="T17" s="379"/>
      <c r="U17" s="380"/>
    </row>
    <row r="18" spans="1:21" ht="22.5" customHeight="1">
      <c r="A18" s="106">
        <v>3</v>
      </c>
      <c r="B18" s="372">
        <f>VLOOKUP(A18,'参加申込書'!$AM$3:$AS$20,3,)</f>
        <v>0</v>
      </c>
      <c r="C18" s="372"/>
      <c r="D18" s="364">
        <f>VLOOKUP(A18,'参加申込書'!$AM$3:$AR$20,5,)</f>
        <v>0</v>
      </c>
      <c r="E18" s="365"/>
      <c r="F18" s="365"/>
      <c r="G18" s="366"/>
      <c r="H18" s="107"/>
      <c r="I18" s="108"/>
      <c r="J18" s="109"/>
      <c r="K18" s="107"/>
      <c r="L18" s="108"/>
      <c r="M18" s="109"/>
      <c r="N18" s="110"/>
      <c r="O18" s="108"/>
      <c r="P18" s="109"/>
      <c r="Q18" s="381"/>
      <c r="R18" s="382"/>
      <c r="S18" s="382"/>
      <c r="T18" s="382"/>
      <c r="U18" s="383"/>
    </row>
    <row r="19" spans="1:21" ht="22.5" customHeight="1">
      <c r="A19" s="106">
        <v>4</v>
      </c>
      <c r="B19" s="372">
        <f>VLOOKUP(A19,'参加申込書'!$AM$3:$AS$20,3,)</f>
        <v>0</v>
      </c>
      <c r="C19" s="372"/>
      <c r="D19" s="364">
        <f>VLOOKUP(A19,'参加申込書'!$AM$3:$AR$20,5,)</f>
        <v>0</v>
      </c>
      <c r="E19" s="365"/>
      <c r="F19" s="365"/>
      <c r="G19" s="366"/>
      <c r="H19" s="107"/>
      <c r="I19" s="108"/>
      <c r="J19" s="109"/>
      <c r="K19" s="107"/>
      <c r="L19" s="108"/>
      <c r="M19" s="109"/>
      <c r="N19" s="110"/>
      <c r="O19" s="108"/>
      <c r="P19" s="109"/>
      <c r="Q19" s="375" t="s">
        <v>193</v>
      </c>
      <c r="R19" s="376"/>
      <c r="S19" s="376"/>
      <c r="T19" s="376"/>
      <c r="U19" s="377"/>
    </row>
    <row r="20" spans="1:21" ht="22.5" customHeight="1">
      <c r="A20" s="106">
        <v>5</v>
      </c>
      <c r="B20" s="372">
        <f>VLOOKUP(A20,'参加申込書'!$AM$3:$AS$20,3,)</f>
        <v>0</v>
      </c>
      <c r="C20" s="372"/>
      <c r="D20" s="364">
        <f>VLOOKUP(A20,'参加申込書'!$AM$3:$AR$20,5,)</f>
        <v>0</v>
      </c>
      <c r="E20" s="365"/>
      <c r="F20" s="365"/>
      <c r="G20" s="366"/>
      <c r="H20" s="107"/>
      <c r="I20" s="108"/>
      <c r="J20" s="109"/>
      <c r="K20" s="107"/>
      <c r="L20" s="108"/>
      <c r="M20" s="109"/>
      <c r="N20" s="110"/>
      <c r="O20" s="108"/>
      <c r="P20" s="109"/>
      <c r="Q20" s="378"/>
      <c r="R20" s="379"/>
      <c r="S20" s="379"/>
      <c r="T20" s="379"/>
      <c r="U20" s="380"/>
    </row>
    <row r="21" spans="1:21" ht="22.5" customHeight="1">
      <c r="A21" s="106">
        <v>6</v>
      </c>
      <c r="B21" s="372">
        <f>VLOOKUP(A21,'参加申込書'!$AM$3:$AS$20,3,)</f>
        <v>0</v>
      </c>
      <c r="C21" s="372"/>
      <c r="D21" s="364">
        <f>VLOOKUP(A21,'参加申込書'!$AM$3:$AR$20,5,)</f>
        <v>0</v>
      </c>
      <c r="E21" s="365"/>
      <c r="F21" s="365"/>
      <c r="G21" s="366"/>
      <c r="H21" s="107"/>
      <c r="I21" s="108"/>
      <c r="J21" s="109"/>
      <c r="K21" s="107"/>
      <c r="L21" s="108"/>
      <c r="M21" s="109"/>
      <c r="N21" s="110"/>
      <c r="O21" s="108"/>
      <c r="P21" s="109"/>
      <c r="Q21" s="378"/>
      <c r="R21" s="379"/>
      <c r="S21" s="379"/>
      <c r="T21" s="379"/>
      <c r="U21" s="380"/>
    </row>
    <row r="22" spans="1:21" ht="22.5" customHeight="1">
      <c r="A22" s="106">
        <v>7</v>
      </c>
      <c r="B22" s="372">
        <f>VLOOKUP(A22,'参加申込書'!$AM$3:$AS$20,3,)</f>
        <v>0</v>
      </c>
      <c r="C22" s="372"/>
      <c r="D22" s="364">
        <f>VLOOKUP(A22,'参加申込書'!$AM$3:$AR$20,5,)</f>
        <v>0</v>
      </c>
      <c r="E22" s="365"/>
      <c r="F22" s="365"/>
      <c r="G22" s="366"/>
      <c r="H22" s="107"/>
      <c r="I22" s="108"/>
      <c r="J22" s="109"/>
      <c r="K22" s="107"/>
      <c r="L22" s="108"/>
      <c r="M22" s="109"/>
      <c r="N22" s="110"/>
      <c r="O22" s="108"/>
      <c r="P22" s="109"/>
      <c r="Q22" s="378"/>
      <c r="R22" s="379"/>
      <c r="S22" s="379"/>
      <c r="T22" s="379"/>
      <c r="U22" s="380"/>
    </row>
    <row r="23" spans="1:24" ht="22.5" customHeight="1">
      <c r="A23" s="106">
        <v>8</v>
      </c>
      <c r="B23" s="372">
        <f>VLOOKUP(A23,'参加申込書'!$AM$3:$AS$20,3,)</f>
        <v>0</v>
      </c>
      <c r="C23" s="372"/>
      <c r="D23" s="364">
        <f>VLOOKUP(A23,'参加申込書'!$AM$3:$AR$20,5,)</f>
        <v>0</v>
      </c>
      <c r="E23" s="365"/>
      <c r="F23" s="365"/>
      <c r="G23" s="366"/>
      <c r="H23" s="107"/>
      <c r="I23" s="108"/>
      <c r="J23" s="109"/>
      <c r="K23" s="107"/>
      <c r="L23" s="108"/>
      <c r="M23" s="109"/>
      <c r="N23" s="110"/>
      <c r="O23" s="108"/>
      <c r="P23" s="109"/>
      <c r="Q23" s="378"/>
      <c r="R23" s="379"/>
      <c r="S23" s="379"/>
      <c r="T23" s="379"/>
      <c r="U23" s="380"/>
      <c r="X23" s="111"/>
    </row>
    <row r="24" spans="1:21" ht="22.5" customHeight="1">
      <c r="A24" s="106">
        <v>9</v>
      </c>
      <c r="B24" s="372">
        <f>VLOOKUP(A24,'参加申込書'!$AM$3:$AS$20,3,)</f>
        <v>0</v>
      </c>
      <c r="C24" s="372"/>
      <c r="D24" s="364">
        <f>VLOOKUP(A24,'参加申込書'!$AM$3:$AR$20,5,)</f>
        <v>0</v>
      </c>
      <c r="E24" s="365"/>
      <c r="F24" s="365"/>
      <c r="G24" s="366"/>
      <c r="H24" s="107"/>
      <c r="I24" s="108"/>
      <c r="J24" s="109"/>
      <c r="K24" s="107"/>
      <c r="L24" s="108"/>
      <c r="M24" s="109"/>
      <c r="N24" s="110"/>
      <c r="O24" s="108"/>
      <c r="P24" s="109"/>
      <c r="Q24" s="378"/>
      <c r="R24" s="379"/>
      <c r="S24" s="379"/>
      <c r="T24" s="379"/>
      <c r="U24" s="380"/>
    </row>
    <row r="25" spans="1:21" ht="22.5" customHeight="1">
      <c r="A25" s="106">
        <v>10</v>
      </c>
      <c r="B25" s="372">
        <f>VLOOKUP(A25,'参加申込書'!$AM$3:$AS$20,3,)</f>
        <v>0</v>
      </c>
      <c r="C25" s="372"/>
      <c r="D25" s="364">
        <f>VLOOKUP(A25,'参加申込書'!$AM$3:$AR$20,5,)</f>
        <v>0</v>
      </c>
      <c r="E25" s="365"/>
      <c r="F25" s="365"/>
      <c r="G25" s="366"/>
      <c r="H25" s="107"/>
      <c r="I25" s="108"/>
      <c r="J25" s="109"/>
      <c r="K25" s="107"/>
      <c r="L25" s="108"/>
      <c r="M25" s="109"/>
      <c r="N25" s="110"/>
      <c r="O25" s="108"/>
      <c r="P25" s="109"/>
      <c r="Q25" s="378"/>
      <c r="R25" s="379"/>
      <c r="S25" s="379"/>
      <c r="T25" s="379"/>
      <c r="U25" s="380"/>
    </row>
    <row r="26" spans="1:21" ht="22.5" customHeight="1">
      <c r="A26" s="106">
        <v>11</v>
      </c>
      <c r="B26" s="372">
        <f>VLOOKUP(A26,'参加申込書'!$AM$3:$AS$20,3,)</f>
        <v>0</v>
      </c>
      <c r="C26" s="372"/>
      <c r="D26" s="364">
        <f>VLOOKUP(A26,'参加申込書'!$AM$3:$AR$20,5,)</f>
        <v>0</v>
      </c>
      <c r="E26" s="365"/>
      <c r="F26" s="365"/>
      <c r="G26" s="366"/>
      <c r="H26" s="107"/>
      <c r="I26" s="108"/>
      <c r="J26" s="109"/>
      <c r="K26" s="107"/>
      <c r="L26" s="108"/>
      <c r="M26" s="109"/>
      <c r="N26" s="110"/>
      <c r="O26" s="108"/>
      <c r="P26" s="109"/>
      <c r="Q26" s="378"/>
      <c r="R26" s="379"/>
      <c r="S26" s="379"/>
      <c r="T26" s="379"/>
      <c r="U26" s="380"/>
    </row>
    <row r="27" spans="1:21" ht="22.5" customHeight="1">
      <c r="A27" s="106">
        <v>12</v>
      </c>
      <c r="B27" s="372">
        <f>VLOOKUP(A27,'参加申込書'!$AM$3:$AS$20,3,)</f>
        <v>0</v>
      </c>
      <c r="C27" s="372"/>
      <c r="D27" s="364">
        <f>VLOOKUP(A27,'参加申込書'!$AM$3:$AR$20,5,)</f>
        <v>0</v>
      </c>
      <c r="E27" s="365"/>
      <c r="F27" s="365"/>
      <c r="G27" s="366"/>
      <c r="H27" s="107"/>
      <c r="I27" s="108"/>
      <c r="J27" s="109"/>
      <c r="K27" s="107"/>
      <c r="L27" s="108"/>
      <c r="M27" s="109"/>
      <c r="N27" s="110"/>
      <c r="O27" s="108"/>
      <c r="P27" s="109"/>
      <c r="Q27" s="381"/>
      <c r="R27" s="382"/>
      <c r="S27" s="382"/>
      <c r="T27" s="382"/>
      <c r="U27" s="383"/>
    </row>
    <row r="28" spans="1:21" ht="22.5" customHeight="1">
      <c r="A28" s="106">
        <v>13</v>
      </c>
      <c r="B28" s="372">
        <f>VLOOKUP(A28,'参加申込書'!$AM$3:$AS$20,3,)</f>
        <v>0</v>
      </c>
      <c r="C28" s="372"/>
      <c r="D28" s="364">
        <f>VLOOKUP(A28,'参加申込書'!$AM$3:$AR$20,5,)</f>
        <v>0</v>
      </c>
      <c r="E28" s="365"/>
      <c r="F28" s="365"/>
      <c r="G28" s="366"/>
      <c r="H28" s="106"/>
      <c r="I28" s="99"/>
      <c r="J28" s="100"/>
      <c r="K28" s="106"/>
      <c r="L28" s="99"/>
      <c r="M28" s="100"/>
      <c r="N28" s="98"/>
      <c r="O28" s="99"/>
      <c r="P28" s="100"/>
      <c r="Q28" s="375" t="s">
        <v>194</v>
      </c>
      <c r="R28" s="376"/>
      <c r="S28" s="376"/>
      <c r="T28" s="376"/>
      <c r="U28" s="377"/>
    </row>
    <row r="29" spans="1:21" ht="22.5" customHeight="1">
      <c r="A29" s="106">
        <v>14</v>
      </c>
      <c r="B29" s="372">
        <f>VLOOKUP(A29,'参加申込書'!$AM$3:$AS$20,3,)</f>
        <v>0</v>
      </c>
      <c r="C29" s="372"/>
      <c r="D29" s="364">
        <f>VLOOKUP(A29,'参加申込書'!$AM$3:$AR$20,5,)</f>
        <v>0</v>
      </c>
      <c r="E29" s="365"/>
      <c r="F29" s="365"/>
      <c r="G29" s="366"/>
      <c r="H29" s="107"/>
      <c r="I29" s="108"/>
      <c r="J29" s="109"/>
      <c r="K29" s="107"/>
      <c r="L29" s="108"/>
      <c r="M29" s="109"/>
      <c r="N29" s="110"/>
      <c r="O29" s="108"/>
      <c r="P29" s="109"/>
      <c r="Q29" s="378"/>
      <c r="R29" s="379"/>
      <c r="S29" s="379"/>
      <c r="T29" s="379"/>
      <c r="U29" s="380"/>
    </row>
    <row r="30" spans="1:21" ht="22.5" customHeight="1">
      <c r="A30" s="106">
        <v>15</v>
      </c>
      <c r="B30" s="372">
        <f>VLOOKUP(A30,'参加申込書'!$AM$3:$AS$20,3,)</f>
        <v>0</v>
      </c>
      <c r="C30" s="372"/>
      <c r="D30" s="364">
        <f>VLOOKUP(A30,'参加申込書'!$AM$3:$AR$20,5,)</f>
        <v>0</v>
      </c>
      <c r="E30" s="365"/>
      <c r="F30" s="365"/>
      <c r="G30" s="366"/>
      <c r="H30" s="107"/>
      <c r="I30" s="108"/>
      <c r="J30" s="109"/>
      <c r="K30" s="107"/>
      <c r="L30" s="108"/>
      <c r="M30" s="109"/>
      <c r="N30" s="110"/>
      <c r="O30" s="108"/>
      <c r="P30" s="109"/>
      <c r="Q30" s="378"/>
      <c r="R30" s="379"/>
      <c r="S30" s="379"/>
      <c r="T30" s="379"/>
      <c r="U30" s="380"/>
    </row>
    <row r="31" spans="1:21" ht="22.5" customHeight="1">
      <c r="A31" s="106">
        <v>16</v>
      </c>
      <c r="B31" s="372">
        <f>VLOOKUP(A31,'参加申込書'!$AM$3:$AS$20,3,)</f>
        <v>0</v>
      </c>
      <c r="C31" s="372"/>
      <c r="D31" s="364">
        <f>VLOOKUP(A31,'参加申込書'!$AM$3:$AR$20,5,)</f>
        <v>0</v>
      </c>
      <c r="E31" s="365"/>
      <c r="F31" s="365"/>
      <c r="G31" s="366"/>
      <c r="H31" s="107"/>
      <c r="I31" s="108"/>
      <c r="J31" s="109"/>
      <c r="K31" s="107"/>
      <c r="L31" s="108"/>
      <c r="M31" s="109"/>
      <c r="N31" s="110"/>
      <c r="O31" s="108"/>
      <c r="P31" s="109"/>
      <c r="Q31" s="378"/>
      <c r="R31" s="379"/>
      <c r="S31" s="379"/>
      <c r="T31" s="379"/>
      <c r="U31" s="380"/>
    </row>
    <row r="32" spans="1:21" ht="22.5" customHeight="1">
      <c r="A32" s="106">
        <v>17</v>
      </c>
      <c r="B32" s="372">
        <f>VLOOKUP(A32,'参加申込書'!$AM$3:$AS$20,3,)</f>
        <v>0</v>
      </c>
      <c r="C32" s="372"/>
      <c r="D32" s="364">
        <f>VLOOKUP(A32,'参加申込書'!$AM$3:$AR$20,5,)</f>
        <v>0</v>
      </c>
      <c r="E32" s="365"/>
      <c r="F32" s="365"/>
      <c r="G32" s="366"/>
      <c r="H32" s="107"/>
      <c r="I32" s="108"/>
      <c r="J32" s="109"/>
      <c r="K32" s="107"/>
      <c r="L32" s="108"/>
      <c r="M32" s="109"/>
      <c r="N32" s="110"/>
      <c r="O32" s="108"/>
      <c r="P32" s="109"/>
      <c r="Q32" s="378"/>
      <c r="R32" s="379"/>
      <c r="S32" s="379"/>
      <c r="T32" s="379"/>
      <c r="U32" s="380"/>
    </row>
    <row r="33" spans="1:21" ht="22.5" customHeight="1">
      <c r="A33" s="143">
        <v>18</v>
      </c>
      <c r="B33" s="401">
        <f>VLOOKUP(A33,'参加申込書'!$AM$3:$AS$20,3,)</f>
        <v>0</v>
      </c>
      <c r="C33" s="401"/>
      <c r="D33" s="367">
        <f>VLOOKUP(A33,'参加申込書'!$AM$3:$AR$20,5,)</f>
        <v>0</v>
      </c>
      <c r="E33" s="368"/>
      <c r="F33" s="368"/>
      <c r="G33" s="369"/>
      <c r="H33" s="140"/>
      <c r="I33" s="139"/>
      <c r="J33" s="141"/>
      <c r="K33" s="140"/>
      <c r="L33" s="139"/>
      <c r="M33" s="141"/>
      <c r="N33" s="142"/>
      <c r="O33" s="139"/>
      <c r="P33" s="141"/>
      <c r="Q33" s="378"/>
      <c r="R33" s="379"/>
      <c r="S33" s="379"/>
      <c r="T33" s="379"/>
      <c r="U33" s="380"/>
    </row>
    <row r="34" spans="1:21" ht="22.5" customHeight="1">
      <c r="A34" s="370" t="s">
        <v>232</v>
      </c>
      <c r="B34" s="370"/>
      <c r="C34" s="370"/>
      <c r="D34" s="370"/>
      <c r="E34" s="371" t="s">
        <v>230</v>
      </c>
      <c r="F34" s="371"/>
      <c r="G34" s="371"/>
      <c r="H34" s="371"/>
      <c r="I34" s="371"/>
      <c r="J34" s="371"/>
      <c r="K34" s="371" t="s">
        <v>231</v>
      </c>
      <c r="L34" s="371"/>
      <c r="M34" s="371"/>
      <c r="N34" s="371"/>
      <c r="O34" s="371"/>
      <c r="P34" s="371"/>
      <c r="Q34" s="378"/>
      <c r="R34" s="379"/>
      <c r="S34" s="379"/>
      <c r="T34" s="379"/>
      <c r="U34" s="380"/>
    </row>
    <row r="35" spans="1:21" ht="22.5" customHeight="1">
      <c r="A35" s="370"/>
      <c r="B35" s="370"/>
      <c r="C35" s="370"/>
      <c r="D35" s="370"/>
      <c r="E35" s="371" t="s">
        <v>178</v>
      </c>
      <c r="F35" s="371"/>
      <c r="G35" s="371"/>
      <c r="H35" s="371" t="s">
        <v>179</v>
      </c>
      <c r="I35" s="371"/>
      <c r="J35" s="371"/>
      <c r="K35" s="371" t="s">
        <v>178</v>
      </c>
      <c r="L35" s="371"/>
      <c r="M35" s="371"/>
      <c r="N35" s="371" t="s">
        <v>179</v>
      </c>
      <c r="O35" s="371"/>
      <c r="P35" s="371"/>
      <c r="Q35" s="378"/>
      <c r="R35" s="379"/>
      <c r="S35" s="379"/>
      <c r="T35" s="379"/>
      <c r="U35" s="380"/>
    </row>
    <row r="36" spans="1:21" ht="22.5" customHeight="1">
      <c r="A36" s="370" t="s">
        <v>233</v>
      </c>
      <c r="B36" s="370"/>
      <c r="C36" s="370"/>
      <c r="D36" s="370"/>
      <c r="E36" s="371">
        <f>VLOOKUP($A$36,'参加申込書'!$F$18:$AK$20,5)</f>
        <v>0</v>
      </c>
      <c r="F36" s="371"/>
      <c r="G36" s="371"/>
      <c r="H36" s="371">
        <f>VLOOKUP($A$36,'参加申込書'!$F$18:$AK$20,12)</f>
        <v>0</v>
      </c>
      <c r="I36" s="371"/>
      <c r="J36" s="371"/>
      <c r="K36" s="371">
        <f>VLOOKUP($A$36,'参加申込書'!$F$18:$AK$20,19)</f>
        <v>0</v>
      </c>
      <c r="L36" s="371"/>
      <c r="M36" s="371"/>
      <c r="N36" s="371">
        <f>VLOOKUP($A$36,'参加申込書'!$F$18:$AK$20,26)</f>
        <v>0</v>
      </c>
      <c r="O36" s="371"/>
      <c r="P36" s="371"/>
      <c r="Q36" s="378"/>
      <c r="R36" s="379"/>
      <c r="S36" s="379"/>
      <c r="T36" s="379"/>
      <c r="U36" s="380"/>
    </row>
    <row r="37" spans="1:21" ht="22.5" customHeight="1">
      <c r="A37" s="370" t="s">
        <v>234</v>
      </c>
      <c r="B37" s="370"/>
      <c r="C37" s="370"/>
      <c r="D37" s="370"/>
      <c r="E37" s="371">
        <f>VLOOKUP($A$37,'参加申込書'!$F$18:$AK$20,5)</f>
        <v>0</v>
      </c>
      <c r="F37" s="371"/>
      <c r="G37" s="371"/>
      <c r="H37" s="371">
        <f>VLOOKUP($A$37,'参加申込書'!$F$18:$AK$20,12)</f>
        <v>0</v>
      </c>
      <c r="I37" s="371"/>
      <c r="J37" s="371"/>
      <c r="K37" s="371">
        <f>VLOOKUP($A$37,'参加申込書'!$F$18:$AK$20,19)</f>
        <v>0</v>
      </c>
      <c r="L37" s="371"/>
      <c r="M37" s="371"/>
      <c r="N37" s="371">
        <f>VLOOKUP($A$37,'参加申込書'!$F$18:$AK$20,26)</f>
        <v>0</v>
      </c>
      <c r="O37" s="371"/>
      <c r="P37" s="371"/>
      <c r="Q37" s="378"/>
      <c r="R37" s="379"/>
      <c r="S37" s="379"/>
      <c r="T37" s="379"/>
      <c r="U37" s="380"/>
    </row>
    <row r="38" spans="1:21" ht="24" customHeight="1">
      <c r="A38" s="370" t="s">
        <v>297</v>
      </c>
      <c r="B38" s="370"/>
      <c r="C38" s="370"/>
      <c r="D38" s="370"/>
      <c r="E38" s="371">
        <f>VLOOKUP($A$38,'参加申込書'!$F$18:$AK$20,5)</f>
        <v>0</v>
      </c>
      <c r="F38" s="371"/>
      <c r="G38" s="371"/>
      <c r="H38" s="371">
        <f>VLOOKUP($A$38,'参加申込書'!$F$18:$AK$20,12)</f>
        <v>0</v>
      </c>
      <c r="I38" s="371"/>
      <c r="J38" s="371"/>
      <c r="K38" s="371">
        <f>VLOOKUP($A$38,'参加申込書'!$F$18:$AK$20,19)</f>
        <v>0</v>
      </c>
      <c r="L38" s="371"/>
      <c r="M38" s="371"/>
      <c r="N38" s="371">
        <f>VLOOKUP($A$38,'参加申込書'!$F$18:$AK$20,26)</f>
        <v>0</v>
      </c>
      <c r="O38" s="371"/>
      <c r="P38" s="371"/>
      <c r="Q38" s="398"/>
      <c r="R38" s="399"/>
      <c r="S38" s="399"/>
      <c r="T38" s="399"/>
      <c r="U38" s="400"/>
    </row>
    <row r="39" ht="19.5" customHeight="1">
      <c r="A39" s="97" t="s">
        <v>195</v>
      </c>
    </row>
    <row r="40" spans="10:21" ht="23.25" customHeight="1">
      <c r="J40" s="394" t="s">
        <v>229</v>
      </c>
      <c r="K40" s="395"/>
      <c r="L40" s="395"/>
      <c r="M40" s="395"/>
      <c r="N40" s="395"/>
      <c r="O40" s="395"/>
      <c r="P40" s="395"/>
      <c r="Q40" s="395"/>
      <c r="R40" s="112" t="s">
        <v>196</v>
      </c>
      <c r="S40" s="396"/>
      <c r="T40" s="397"/>
      <c r="U40" s="397"/>
    </row>
    <row r="41" spans="2:3" ht="15" customHeight="1">
      <c r="B41" s="159" t="s">
        <v>197</v>
      </c>
      <c r="C41" s="159"/>
    </row>
    <row r="42" spans="2:3" ht="15" customHeight="1">
      <c r="B42" s="159" t="s">
        <v>198</v>
      </c>
      <c r="C42" s="159"/>
    </row>
    <row r="43" ht="4.5" customHeight="1"/>
    <row r="44" ht="15" customHeight="1"/>
    <row r="45" ht="15" customHeight="1"/>
    <row r="46" spans="2:15" ht="15" customHeight="1">
      <c r="B46" s="97" t="s">
        <v>199</v>
      </c>
      <c r="E46" s="384" t="s">
        <v>178</v>
      </c>
      <c r="F46" s="390"/>
      <c r="G46" s="388" t="s">
        <v>200</v>
      </c>
      <c r="H46" s="389" t="s">
        <v>201</v>
      </c>
      <c r="I46" s="389"/>
      <c r="J46" s="389"/>
      <c r="K46" s="389"/>
      <c r="L46" s="113"/>
      <c r="M46" s="114"/>
      <c r="N46" s="114"/>
      <c r="O46" s="114"/>
    </row>
    <row r="47" spans="5:15" ht="15" customHeight="1">
      <c r="E47" s="386"/>
      <c r="F47" s="387"/>
      <c r="G47" s="388"/>
      <c r="H47" s="389"/>
      <c r="I47" s="389"/>
      <c r="J47" s="389"/>
      <c r="K47" s="389"/>
      <c r="L47" s="113"/>
      <c r="M47" s="114"/>
      <c r="N47" s="114"/>
      <c r="O47" s="114"/>
    </row>
    <row r="48" ht="15" customHeight="1"/>
    <row r="49" spans="5:15" ht="15" customHeight="1">
      <c r="E49" s="384" t="s">
        <v>179</v>
      </c>
      <c r="F49" s="385"/>
      <c r="G49" s="388" t="s">
        <v>200</v>
      </c>
      <c r="H49" s="389" t="s">
        <v>202</v>
      </c>
      <c r="I49" s="389"/>
      <c r="J49" s="389"/>
      <c r="K49" s="389"/>
      <c r="L49" s="113"/>
      <c r="M49" s="114"/>
      <c r="N49" s="114"/>
      <c r="O49" s="114"/>
    </row>
    <row r="50" spans="5:15" ht="15" customHeight="1">
      <c r="E50" s="386"/>
      <c r="F50" s="387"/>
      <c r="G50" s="388"/>
      <c r="H50" s="389"/>
      <c r="I50" s="389"/>
      <c r="J50" s="389"/>
      <c r="K50" s="389"/>
      <c r="L50" s="113"/>
      <c r="M50" s="114"/>
      <c r="N50" s="114"/>
      <c r="O50" s="114"/>
    </row>
    <row r="51" ht="15" customHeight="1"/>
    <row r="52" spans="2:15" ht="15" customHeight="1">
      <c r="B52" s="97" t="s">
        <v>203</v>
      </c>
      <c r="E52" s="384" t="s">
        <v>178</v>
      </c>
      <c r="F52" s="390"/>
      <c r="G52" s="388" t="s">
        <v>200</v>
      </c>
      <c r="H52" s="393" t="s">
        <v>204</v>
      </c>
      <c r="I52" s="393"/>
      <c r="J52" s="393"/>
      <c r="K52" s="393"/>
      <c r="L52" s="393"/>
      <c r="M52" s="393"/>
      <c r="N52" s="393"/>
      <c r="O52" s="115"/>
    </row>
    <row r="53" spans="5:15" ht="15" customHeight="1">
      <c r="E53" s="386"/>
      <c r="F53" s="387"/>
      <c r="G53" s="388"/>
      <c r="H53" s="393"/>
      <c r="I53" s="393"/>
      <c r="J53" s="393"/>
      <c r="K53" s="393"/>
      <c r="L53" s="393"/>
      <c r="M53" s="393"/>
      <c r="N53" s="393"/>
      <c r="O53" s="115"/>
    </row>
    <row r="54" ht="15" customHeight="1"/>
    <row r="55" spans="5:15" ht="15" customHeight="1">
      <c r="E55" s="384" t="s">
        <v>179</v>
      </c>
      <c r="F55" s="385"/>
      <c r="G55" s="388" t="s">
        <v>200</v>
      </c>
      <c r="H55" s="389" t="s">
        <v>202</v>
      </c>
      <c r="I55" s="389"/>
      <c r="J55" s="389"/>
      <c r="K55" s="389"/>
      <c r="L55" s="113"/>
      <c r="M55" s="114"/>
      <c r="N55" s="114"/>
      <c r="O55" s="114"/>
    </row>
    <row r="56" spans="5:15" ht="15" customHeight="1">
      <c r="E56" s="386"/>
      <c r="F56" s="387"/>
      <c r="G56" s="388"/>
      <c r="H56" s="389"/>
      <c r="I56" s="389"/>
      <c r="J56" s="389"/>
      <c r="K56" s="389"/>
      <c r="L56" s="113"/>
      <c r="M56" s="114"/>
      <c r="N56" s="114"/>
      <c r="O56" s="114"/>
    </row>
    <row r="57" ht="15" customHeight="1"/>
    <row r="58" spans="2:15" ht="15" customHeight="1">
      <c r="B58" s="97" t="s">
        <v>205</v>
      </c>
      <c r="E58" s="384" t="s">
        <v>178</v>
      </c>
      <c r="F58" s="390"/>
      <c r="G58" s="116"/>
      <c r="H58" s="115"/>
      <c r="I58" s="115"/>
      <c r="J58" s="115"/>
      <c r="K58" s="115"/>
      <c r="L58" s="115"/>
      <c r="M58" s="115"/>
      <c r="N58" s="115"/>
      <c r="O58" s="115"/>
    </row>
    <row r="59" spans="5:15" ht="15" customHeight="1">
      <c r="E59" s="386"/>
      <c r="F59" s="387"/>
      <c r="G59" s="117"/>
      <c r="H59" s="115"/>
      <c r="I59" s="115"/>
      <c r="J59" s="115"/>
      <c r="K59" s="115"/>
      <c r="L59" s="115"/>
      <c r="M59" s="115"/>
      <c r="N59" s="115"/>
      <c r="O59" s="115"/>
    </row>
    <row r="60" spans="7:15" ht="15" customHeight="1">
      <c r="G60" s="118"/>
      <c r="H60" s="391" t="s">
        <v>206</v>
      </c>
      <c r="I60" s="392"/>
      <c r="J60" s="389"/>
      <c r="K60" s="389"/>
      <c r="L60" s="389"/>
      <c r="M60" s="389"/>
      <c r="N60" s="389"/>
      <c r="O60" s="113"/>
    </row>
    <row r="61" spans="5:15" ht="15" customHeight="1">
      <c r="E61" s="384" t="s">
        <v>179</v>
      </c>
      <c r="F61" s="385"/>
      <c r="G61" s="120"/>
      <c r="H61" s="114"/>
      <c r="I61" s="114"/>
      <c r="J61" s="114"/>
      <c r="K61" s="114"/>
      <c r="L61" s="114"/>
      <c r="M61" s="114"/>
      <c r="N61" s="114"/>
      <c r="O61" s="114"/>
    </row>
    <row r="62" spans="5:15" ht="15" customHeight="1">
      <c r="E62" s="386"/>
      <c r="F62" s="387"/>
      <c r="G62" s="116"/>
      <c r="H62" s="114"/>
      <c r="I62" s="114"/>
      <c r="J62" s="114"/>
      <c r="K62" s="114"/>
      <c r="L62" s="114"/>
      <c r="M62" s="114"/>
      <c r="N62" s="114"/>
      <c r="O62" s="114"/>
    </row>
  </sheetData>
  <sheetProtection/>
  <mergeCells count="100">
    <mergeCell ref="A6:C6"/>
    <mergeCell ref="D6:M6"/>
    <mergeCell ref="N6:P6"/>
    <mergeCell ref="Q6:U6"/>
    <mergeCell ref="E35:G35"/>
    <mergeCell ref="H35:J35"/>
    <mergeCell ref="A34:D35"/>
    <mergeCell ref="A7:P7"/>
    <mergeCell ref="Q7:U9"/>
    <mergeCell ref="H8:J9"/>
    <mergeCell ref="K8:M9"/>
    <mergeCell ref="N8:P9"/>
    <mergeCell ref="N38:P38"/>
    <mergeCell ref="N37:P37"/>
    <mergeCell ref="N36:P36"/>
    <mergeCell ref="N35:P35"/>
    <mergeCell ref="K10:M11"/>
    <mergeCell ref="N10:P11"/>
    <mergeCell ref="Q10:U18"/>
    <mergeCell ref="H12:J14"/>
    <mergeCell ref="K12:M14"/>
    <mergeCell ref="N12:P14"/>
    <mergeCell ref="B27:C27"/>
    <mergeCell ref="B15:C15"/>
    <mergeCell ref="D15:G15"/>
    <mergeCell ref="B16:C16"/>
    <mergeCell ref="B17:C17"/>
    <mergeCell ref="H10:J11"/>
    <mergeCell ref="B32:C32"/>
    <mergeCell ref="B33:C33"/>
    <mergeCell ref="K35:M35"/>
    <mergeCell ref="B28:C28"/>
    <mergeCell ref="E34:J34"/>
    <mergeCell ref="A8:G9"/>
    <mergeCell ref="A10:G11"/>
    <mergeCell ref="A12:G14"/>
    <mergeCell ref="B23:C23"/>
    <mergeCell ref="B24:C24"/>
    <mergeCell ref="J40:Q40"/>
    <mergeCell ref="S40:U40"/>
    <mergeCell ref="E46:F47"/>
    <mergeCell ref="G46:G47"/>
    <mergeCell ref="H46:K47"/>
    <mergeCell ref="K34:P34"/>
    <mergeCell ref="Q28:U38"/>
    <mergeCell ref="K36:M36"/>
    <mergeCell ref="K37:M37"/>
    <mergeCell ref="K38:M38"/>
    <mergeCell ref="E49:F50"/>
    <mergeCell ref="G49:G50"/>
    <mergeCell ref="H49:K50"/>
    <mergeCell ref="E52:F53"/>
    <mergeCell ref="G52:G53"/>
    <mergeCell ref="H52:N53"/>
    <mergeCell ref="E55:F56"/>
    <mergeCell ref="G55:G56"/>
    <mergeCell ref="H55:K56"/>
    <mergeCell ref="E58:F59"/>
    <mergeCell ref="H60:N60"/>
    <mergeCell ref="E61:F62"/>
    <mergeCell ref="A4:U4"/>
    <mergeCell ref="A5:U5"/>
    <mergeCell ref="D16:G16"/>
    <mergeCell ref="D17:G17"/>
    <mergeCell ref="D18:G18"/>
    <mergeCell ref="D22:G22"/>
    <mergeCell ref="B18:C18"/>
    <mergeCell ref="B19:C19"/>
    <mergeCell ref="Q19:U27"/>
    <mergeCell ref="B20:C20"/>
    <mergeCell ref="B29:C29"/>
    <mergeCell ref="B30:C30"/>
    <mergeCell ref="B31:C31"/>
    <mergeCell ref="D19:G19"/>
    <mergeCell ref="D20:G20"/>
    <mergeCell ref="D21:G21"/>
    <mergeCell ref="B25:C25"/>
    <mergeCell ref="B21:C21"/>
    <mergeCell ref="B22:C22"/>
    <mergeCell ref="B26:C26"/>
    <mergeCell ref="D28:G28"/>
    <mergeCell ref="A38:D38"/>
    <mergeCell ref="E36:G36"/>
    <mergeCell ref="E37:G37"/>
    <mergeCell ref="E38:G38"/>
    <mergeCell ref="H38:J38"/>
    <mergeCell ref="H37:J37"/>
    <mergeCell ref="H36:J36"/>
    <mergeCell ref="A36:D36"/>
    <mergeCell ref="A37:D37"/>
    <mergeCell ref="D29:G29"/>
    <mergeCell ref="D30:G30"/>
    <mergeCell ref="D31:G31"/>
    <mergeCell ref="D32:G32"/>
    <mergeCell ref="D33:G33"/>
    <mergeCell ref="D23:G23"/>
    <mergeCell ref="D24:G24"/>
    <mergeCell ref="D25:G25"/>
    <mergeCell ref="D26:G26"/>
    <mergeCell ref="D27:G27"/>
  </mergeCells>
  <printOptions horizontalCentered="1" verticalCentered="1"/>
  <pageMargins left="0.3937007874015748" right="0.3937007874015748" top="0.3937007874015748" bottom="0.1968503937007874" header="0.31496062992125984" footer="0.5118110236220472"/>
  <pageSetup horizontalDpi="600" verticalDpi="600" orientation="portrait" paperSize="9" scale="96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Z70"/>
  <sheetViews>
    <sheetView view="pageBreakPreview" zoomScaleSheetLayoutView="100" zoomScalePageLayoutView="0" workbookViewId="0" topLeftCell="A28">
      <selection activeCell="A39" sqref="A39"/>
    </sheetView>
  </sheetViews>
  <sheetFormatPr defaultColWidth="9.140625" defaultRowHeight="12"/>
  <cols>
    <col min="1" max="1" width="4.00390625" style="97" customWidth="1"/>
    <col min="2" max="7" width="4.8515625" style="97" customWidth="1"/>
    <col min="8" max="16" width="5.421875" style="97" customWidth="1"/>
    <col min="17" max="20" width="5.00390625" style="97" customWidth="1"/>
    <col min="21" max="21" width="8.00390625" style="97" customWidth="1"/>
    <col min="22" max="22" width="0.71875" style="97" customWidth="1"/>
    <col min="23" max="27" width="5.421875" style="97" customWidth="1"/>
    <col min="28" max="16384" width="9.140625" style="97" customWidth="1"/>
  </cols>
  <sheetData>
    <row r="1" ht="30" customHeight="1">
      <c r="A1" s="138" t="s">
        <v>226</v>
      </c>
    </row>
    <row r="2" ht="30" customHeight="1">
      <c r="A2" s="138" t="s">
        <v>227</v>
      </c>
    </row>
    <row r="3" ht="30" customHeight="1"/>
    <row r="4" spans="1:21" ht="24" customHeight="1">
      <c r="A4" s="503" t="str">
        <f>CONCATENATE('参加申込書'!$D$1,'参加申込書'!$D$2)</f>
        <v>キヤノン ガールズ・エイト　第17回JFA北海道ガールズ・エイト（U-12）サッカー大会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</row>
    <row r="5" spans="1:21" ht="24" customHeight="1">
      <c r="A5" s="374" t="s">
        <v>222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</row>
    <row r="6" spans="1:21" ht="45" customHeight="1">
      <c r="A6" s="438" t="s">
        <v>174</v>
      </c>
      <c r="B6" s="439"/>
      <c r="C6" s="444"/>
      <c r="D6" s="505">
        <f>IF('参加申込書'!$J$7="","",'参加申込書'!$J$7)</f>
      </c>
      <c r="E6" s="506"/>
      <c r="F6" s="506"/>
      <c r="G6" s="506"/>
      <c r="H6" s="506"/>
      <c r="I6" s="506"/>
      <c r="J6" s="506"/>
      <c r="K6" s="506"/>
      <c r="L6" s="506"/>
      <c r="M6" s="506"/>
      <c r="N6" s="443" t="s">
        <v>175</v>
      </c>
      <c r="O6" s="439"/>
      <c r="P6" s="444"/>
      <c r="Q6" s="439"/>
      <c r="R6" s="439"/>
      <c r="S6" s="439"/>
      <c r="T6" s="439"/>
      <c r="U6" s="445"/>
    </row>
    <row r="7" spans="1:21" ht="24" customHeight="1">
      <c r="A7" s="446" t="s">
        <v>176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3"/>
      <c r="P7" s="448"/>
      <c r="Q7" s="449" t="s">
        <v>177</v>
      </c>
      <c r="R7" s="450"/>
      <c r="S7" s="450"/>
      <c r="T7" s="450"/>
      <c r="U7" s="451"/>
    </row>
    <row r="8" spans="1:21" ht="24" customHeight="1">
      <c r="A8" s="497" t="s">
        <v>207</v>
      </c>
      <c r="B8" s="498"/>
      <c r="C8" s="498"/>
      <c r="D8" s="498"/>
      <c r="E8" s="498"/>
      <c r="F8" s="498"/>
      <c r="G8" s="499"/>
      <c r="H8" s="489" t="s">
        <v>208</v>
      </c>
      <c r="I8" s="490"/>
      <c r="J8" s="491"/>
      <c r="K8" s="492" t="s">
        <v>209</v>
      </c>
      <c r="L8" s="490"/>
      <c r="M8" s="493"/>
      <c r="N8" s="494" t="s">
        <v>210</v>
      </c>
      <c r="O8" s="495"/>
      <c r="P8" s="496"/>
      <c r="Q8" s="452"/>
      <c r="R8" s="453"/>
      <c r="S8" s="453"/>
      <c r="T8" s="453"/>
      <c r="U8" s="454"/>
    </row>
    <row r="9" spans="1:21" ht="20.25" customHeight="1">
      <c r="A9" s="500"/>
      <c r="B9" s="501"/>
      <c r="C9" s="501"/>
      <c r="D9" s="501"/>
      <c r="E9" s="501"/>
      <c r="F9" s="501"/>
      <c r="G9" s="502"/>
      <c r="H9" s="425"/>
      <c r="I9" s="426"/>
      <c r="J9" s="427"/>
      <c r="K9" s="437"/>
      <c r="L9" s="426"/>
      <c r="M9" s="465"/>
      <c r="N9" s="469"/>
      <c r="O9" s="470"/>
      <c r="P9" s="468"/>
      <c r="Q9" s="452"/>
      <c r="R9" s="453"/>
      <c r="S9" s="453"/>
      <c r="T9" s="453"/>
      <c r="U9" s="454"/>
    </row>
    <row r="10" spans="1:21" ht="20.25" customHeight="1">
      <c r="A10" s="481" t="s">
        <v>225</v>
      </c>
      <c r="B10" s="482"/>
      <c r="C10" s="482"/>
      <c r="D10" s="482"/>
      <c r="E10" s="482"/>
      <c r="F10" s="482"/>
      <c r="G10" s="483"/>
      <c r="H10" s="425" t="s">
        <v>211</v>
      </c>
      <c r="I10" s="426"/>
      <c r="J10" s="427"/>
      <c r="K10" s="437" t="s">
        <v>212</v>
      </c>
      <c r="L10" s="426"/>
      <c r="M10" s="465"/>
      <c r="N10" s="466" t="s">
        <v>213</v>
      </c>
      <c r="O10" s="467"/>
      <c r="P10" s="468"/>
      <c r="Q10" s="456" t="s">
        <v>214</v>
      </c>
      <c r="R10" s="457"/>
      <c r="S10" s="457"/>
      <c r="T10" s="457"/>
      <c r="U10" s="458"/>
    </row>
    <row r="11" spans="1:21" ht="20.25" customHeight="1">
      <c r="A11" s="481"/>
      <c r="B11" s="482"/>
      <c r="C11" s="482"/>
      <c r="D11" s="482"/>
      <c r="E11" s="482"/>
      <c r="F11" s="482"/>
      <c r="G11" s="483"/>
      <c r="H11" s="425"/>
      <c r="I11" s="426"/>
      <c r="J11" s="427"/>
      <c r="K11" s="437"/>
      <c r="L11" s="426"/>
      <c r="M11" s="465"/>
      <c r="N11" s="469"/>
      <c r="O11" s="470"/>
      <c r="P11" s="468"/>
      <c r="Q11" s="459"/>
      <c r="R11" s="460"/>
      <c r="S11" s="460"/>
      <c r="T11" s="460"/>
      <c r="U11" s="461"/>
    </row>
    <row r="12" spans="1:21" ht="20.25" customHeight="1">
      <c r="A12" s="484" t="s">
        <v>186</v>
      </c>
      <c r="B12" s="435"/>
      <c r="C12" s="435"/>
      <c r="D12" s="435"/>
      <c r="E12" s="435"/>
      <c r="F12" s="435"/>
      <c r="G12" s="485"/>
      <c r="H12" s="471" t="s">
        <v>187</v>
      </c>
      <c r="I12" s="472"/>
      <c r="J12" s="473"/>
      <c r="K12" s="477" t="s">
        <v>187</v>
      </c>
      <c r="L12" s="472"/>
      <c r="M12" s="478"/>
      <c r="N12" s="471" t="s">
        <v>187</v>
      </c>
      <c r="O12" s="472"/>
      <c r="P12" s="473"/>
      <c r="Q12" s="459"/>
      <c r="R12" s="460"/>
      <c r="S12" s="460"/>
      <c r="T12" s="460"/>
      <c r="U12" s="461"/>
    </row>
    <row r="13" spans="1:21" ht="20.25" customHeight="1">
      <c r="A13" s="484"/>
      <c r="B13" s="435"/>
      <c r="C13" s="435"/>
      <c r="D13" s="435"/>
      <c r="E13" s="435"/>
      <c r="F13" s="435"/>
      <c r="G13" s="485"/>
      <c r="H13" s="471"/>
      <c r="I13" s="472"/>
      <c r="J13" s="473"/>
      <c r="K13" s="477"/>
      <c r="L13" s="472"/>
      <c r="M13" s="478"/>
      <c r="N13" s="471"/>
      <c r="O13" s="472"/>
      <c r="P13" s="473"/>
      <c r="Q13" s="459"/>
      <c r="R13" s="460"/>
      <c r="S13" s="460"/>
      <c r="T13" s="460"/>
      <c r="U13" s="461"/>
    </row>
    <row r="14" spans="1:21" ht="20.25" customHeight="1">
      <c r="A14" s="486"/>
      <c r="B14" s="487"/>
      <c r="C14" s="487"/>
      <c r="D14" s="487"/>
      <c r="E14" s="487"/>
      <c r="F14" s="487"/>
      <c r="G14" s="488"/>
      <c r="H14" s="474"/>
      <c r="I14" s="475"/>
      <c r="J14" s="476"/>
      <c r="K14" s="479"/>
      <c r="L14" s="475"/>
      <c r="M14" s="480"/>
      <c r="N14" s="474"/>
      <c r="O14" s="475"/>
      <c r="P14" s="476"/>
      <c r="Q14" s="459"/>
      <c r="R14" s="460"/>
      <c r="S14" s="460"/>
      <c r="T14" s="460"/>
      <c r="U14" s="461"/>
    </row>
    <row r="15" spans="1:26" ht="22.5" customHeight="1">
      <c r="A15" s="101"/>
      <c r="B15" s="423" t="s">
        <v>188</v>
      </c>
      <c r="C15" s="423"/>
      <c r="D15" s="423" t="s">
        <v>189</v>
      </c>
      <c r="E15" s="423"/>
      <c r="F15" s="423"/>
      <c r="G15" s="424"/>
      <c r="H15" s="102" t="s">
        <v>190</v>
      </c>
      <c r="I15" s="103" t="s">
        <v>191</v>
      </c>
      <c r="J15" s="104" t="s">
        <v>192</v>
      </c>
      <c r="K15" s="102" t="s">
        <v>190</v>
      </c>
      <c r="L15" s="103" t="s">
        <v>191</v>
      </c>
      <c r="M15" s="104" t="s">
        <v>192</v>
      </c>
      <c r="N15" s="102" t="s">
        <v>190</v>
      </c>
      <c r="O15" s="103" t="s">
        <v>191</v>
      </c>
      <c r="P15" s="104" t="s">
        <v>192</v>
      </c>
      <c r="Q15" s="459"/>
      <c r="R15" s="460"/>
      <c r="S15" s="460"/>
      <c r="T15" s="460"/>
      <c r="U15" s="461"/>
      <c r="Z15" s="105"/>
    </row>
    <row r="16" spans="1:21" ht="23.25" customHeight="1">
      <c r="A16" s="106">
        <v>1</v>
      </c>
      <c r="B16" s="372">
        <f>VLOOKUP(A16,'参加申込書'!$AM$3:$AS$20,3,)</f>
        <v>0</v>
      </c>
      <c r="C16" s="372"/>
      <c r="D16" s="364">
        <f>VLOOKUP(A16,'参加申込書'!$AM$3:$AR$20,5,)</f>
        <v>0</v>
      </c>
      <c r="E16" s="365"/>
      <c r="F16" s="365"/>
      <c r="G16" s="366"/>
      <c r="H16" s="107"/>
      <c r="I16" s="108"/>
      <c r="J16" s="109"/>
      <c r="K16" s="110"/>
      <c r="L16" s="108"/>
      <c r="M16" s="121"/>
      <c r="N16" s="107"/>
      <c r="O16" s="108"/>
      <c r="P16" s="109"/>
      <c r="Q16" s="462"/>
      <c r="R16" s="463"/>
      <c r="S16" s="463"/>
      <c r="T16" s="463"/>
      <c r="U16" s="464"/>
    </row>
    <row r="17" spans="1:21" ht="23.25" customHeight="1">
      <c r="A17" s="106">
        <v>2</v>
      </c>
      <c r="B17" s="372">
        <f>VLOOKUP(A17,'参加申込書'!$AM$3:$AS$20,3,)</f>
        <v>0</v>
      </c>
      <c r="C17" s="372"/>
      <c r="D17" s="364">
        <f>VLOOKUP(A17,'参加申込書'!$AM$3:$AR$20,5,)</f>
        <v>0</v>
      </c>
      <c r="E17" s="365"/>
      <c r="F17" s="365"/>
      <c r="G17" s="366"/>
      <c r="H17" s="107"/>
      <c r="I17" s="108"/>
      <c r="J17" s="109"/>
      <c r="K17" s="110"/>
      <c r="L17" s="108"/>
      <c r="M17" s="121"/>
      <c r="N17" s="107"/>
      <c r="O17" s="108"/>
      <c r="P17" s="109"/>
      <c r="Q17" s="456" t="s">
        <v>215</v>
      </c>
      <c r="R17" s="457"/>
      <c r="S17" s="457"/>
      <c r="T17" s="457"/>
      <c r="U17" s="458"/>
    </row>
    <row r="18" spans="1:21" ht="23.25" customHeight="1">
      <c r="A18" s="106">
        <v>3</v>
      </c>
      <c r="B18" s="372">
        <f>VLOOKUP(A18,'参加申込書'!$AM$3:$AS$20,3,)</f>
        <v>0</v>
      </c>
      <c r="C18" s="372"/>
      <c r="D18" s="364">
        <f>VLOOKUP(A18,'参加申込書'!$AM$3:$AR$20,5,)</f>
        <v>0</v>
      </c>
      <c r="E18" s="365"/>
      <c r="F18" s="365"/>
      <c r="G18" s="366"/>
      <c r="H18" s="107"/>
      <c r="I18" s="108"/>
      <c r="J18" s="109"/>
      <c r="K18" s="110"/>
      <c r="L18" s="108"/>
      <c r="M18" s="121"/>
      <c r="N18" s="107"/>
      <c r="O18" s="108"/>
      <c r="P18" s="109"/>
      <c r="Q18" s="459"/>
      <c r="R18" s="460"/>
      <c r="S18" s="460"/>
      <c r="T18" s="460"/>
      <c r="U18" s="461"/>
    </row>
    <row r="19" spans="1:21" ht="23.25" customHeight="1">
      <c r="A19" s="106">
        <v>4</v>
      </c>
      <c r="B19" s="372">
        <f>VLOOKUP(A19,'参加申込書'!$AM$3:$AS$20,3,)</f>
        <v>0</v>
      </c>
      <c r="C19" s="372"/>
      <c r="D19" s="364">
        <f>VLOOKUP(A19,'参加申込書'!$AM$3:$AR$20,5,)</f>
        <v>0</v>
      </c>
      <c r="E19" s="365"/>
      <c r="F19" s="365"/>
      <c r="G19" s="366"/>
      <c r="H19" s="107"/>
      <c r="I19" s="108"/>
      <c r="J19" s="109"/>
      <c r="K19" s="110"/>
      <c r="L19" s="108"/>
      <c r="M19" s="121"/>
      <c r="N19" s="107"/>
      <c r="O19" s="108"/>
      <c r="P19" s="109"/>
      <c r="Q19" s="459"/>
      <c r="R19" s="460"/>
      <c r="S19" s="460"/>
      <c r="T19" s="460"/>
      <c r="U19" s="461"/>
    </row>
    <row r="20" spans="1:21" ht="23.25" customHeight="1">
      <c r="A20" s="106">
        <v>5</v>
      </c>
      <c r="B20" s="372">
        <f>VLOOKUP(A20,'参加申込書'!$AM$3:$AS$20,3,)</f>
        <v>0</v>
      </c>
      <c r="C20" s="372"/>
      <c r="D20" s="364">
        <f>VLOOKUP(A20,'参加申込書'!$AM$3:$AR$20,5,)</f>
        <v>0</v>
      </c>
      <c r="E20" s="365"/>
      <c r="F20" s="365"/>
      <c r="G20" s="366"/>
      <c r="H20" s="107"/>
      <c r="I20" s="108"/>
      <c r="J20" s="109"/>
      <c r="K20" s="110"/>
      <c r="L20" s="108"/>
      <c r="M20" s="121"/>
      <c r="N20" s="107"/>
      <c r="O20" s="108"/>
      <c r="P20" s="109"/>
      <c r="Q20" s="459"/>
      <c r="R20" s="460"/>
      <c r="S20" s="460"/>
      <c r="T20" s="460"/>
      <c r="U20" s="461"/>
    </row>
    <row r="21" spans="1:21" ht="23.25" customHeight="1">
      <c r="A21" s="106">
        <v>6</v>
      </c>
      <c r="B21" s="372">
        <f>VLOOKUP(A21,'参加申込書'!$AM$3:$AS$20,3,)</f>
        <v>0</v>
      </c>
      <c r="C21" s="372"/>
      <c r="D21" s="364">
        <f>VLOOKUP(A21,'参加申込書'!$AM$3:$AR$20,5,)</f>
        <v>0</v>
      </c>
      <c r="E21" s="365"/>
      <c r="F21" s="365"/>
      <c r="G21" s="366"/>
      <c r="H21" s="107"/>
      <c r="I21" s="108"/>
      <c r="J21" s="109"/>
      <c r="K21" s="110"/>
      <c r="L21" s="108"/>
      <c r="M21" s="121"/>
      <c r="N21" s="107"/>
      <c r="O21" s="108"/>
      <c r="P21" s="109"/>
      <c r="Q21" s="459"/>
      <c r="R21" s="460"/>
      <c r="S21" s="460"/>
      <c r="T21" s="460"/>
      <c r="U21" s="461"/>
    </row>
    <row r="22" spans="1:21" ht="23.25" customHeight="1">
      <c r="A22" s="106">
        <v>7</v>
      </c>
      <c r="B22" s="372">
        <f>VLOOKUP(A22,'参加申込書'!$AM$3:$AS$20,3,)</f>
        <v>0</v>
      </c>
      <c r="C22" s="372"/>
      <c r="D22" s="364">
        <f>VLOOKUP(A22,'参加申込書'!$AM$3:$AR$20,5,)</f>
        <v>0</v>
      </c>
      <c r="E22" s="365"/>
      <c r="F22" s="365"/>
      <c r="G22" s="366"/>
      <c r="H22" s="107"/>
      <c r="I22" s="108"/>
      <c r="J22" s="109"/>
      <c r="K22" s="110"/>
      <c r="L22" s="108"/>
      <c r="M22" s="121"/>
      <c r="N22" s="107"/>
      <c r="O22" s="108"/>
      <c r="P22" s="109"/>
      <c r="Q22" s="459"/>
      <c r="R22" s="460"/>
      <c r="S22" s="460"/>
      <c r="T22" s="460"/>
      <c r="U22" s="461"/>
    </row>
    <row r="23" spans="1:24" ht="23.25" customHeight="1">
      <c r="A23" s="106">
        <v>8</v>
      </c>
      <c r="B23" s="372">
        <f>VLOOKUP(A23,'参加申込書'!$AM$3:$AS$20,3,)</f>
        <v>0</v>
      </c>
      <c r="C23" s="372"/>
      <c r="D23" s="364">
        <f>VLOOKUP(A23,'参加申込書'!$AM$3:$AR$20,5,)</f>
        <v>0</v>
      </c>
      <c r="E23" s="365"/>
      <c r="F23" s="365"/>
      <c r="G23" s="366"/>
      <c r="H23" s="107"/>
      <c r="I23" s="108"/>
      <c r="J23" s="109"/>
      <c r="K23" s="110"/>
      <c r="L23" s="108"/>
      <c r="M23" s="121"/>
      <c r="N23" s="107"/>
      <c r="O23" s="108"/>
      <c r="P23" s="109"/>
      <c r="Q23" s="462"/>
      <c r="R23" s="463"/>
      <c r="S23" s="463"/>
      <c r="T23" s="463"/>
      <c r="U23" s="464"/>
      <c r="X23" s="111"/>
    </row>
    <row r="24" spans="1:21" ht="23.25" customHeight="1">
      <c r="A24" s="106">
        <v>9</v>
      </c>
      <c r="B24" s="372">
        <f>VLOOKUP(A24,'参加申込書'!$AM$3:$AS$20,3,)</f>
        <v>0</v>
      </c>
      <c r="C24" s="372"/>
      <c r="D24" s="364">
        <f>VLOOKUP(A24,'参加申込書'!$AM$3:$AR$20,5,)</f>
        <v>0</v>
      </c>
      <c r="E24" s="365"/>
      <c r="F24" s="365"/>
      <c r="G24" s="366"/>
      <c r="H24" s="106"/>
      <c r="I24" s="99"/>
      <c r="J24" s="100"/>
      <c r="K24" s="98"/>
      <c r="L24" s="99"/>
      <c r="M24" s="122"/>
      <c r="N24" s="106"/>
      <c r="O24" s="99"/>
      <c r="P24" s="100"/>
      <c r="Q24" s="456" t="s">
        <v>216</v>
      </c>
      <c r="R24" s="457"/>
      <c r="S24" s="457"/>
      <c r="T24" s="457"/>
      <c r="U24" s="458"/>
    </row>
    <row r="25" spans="1:21" ht="23.25" customHeight="1">
      <c r="A25" s="106">
        <v>10</v>
      </c>
      <c r="B25" s="372">
        <f>VLOOKUP(A25,'参加申込書'!$AM$3:$AS$20,3,)</f>
        <v>0</v>
      </c>
      <c r="C25" s="372"/>
      <c r="D25" s="364">
        <f>VLOOKUP(A25,'参加申込書'!$AM$3:$AR$20,5,)</f>
        <v>0</v>
      </c>
      <c r="E25" s="365"/>
      <c r="F25" s="365"/>
      <c r="G25" s="366"/>
      <c r="H25" s="107"/>
      <c r="I25" s="108"/>
      <c r="J25" s="109"/>
      <c r="K25" s="110"/>
      <c r="L25" s="108"/>
      <c r="M25" s="121"/>
      <c r="N25" s="107"/>
      <c r="O25" s="108"/>
      <c r="P25" s="109"/>
      <c r="Q25" s="459"/>
      <c r="R25" s="460"/>
      <c r="S25" s="460"/>
      <c r="T25" s="460"/>
      <c r="U25" s="461"/>
    </row>
    <row r="26" spans="1:21" ht="23.25" customHeight="1">
      <c r="A26" s="106">
        <v>11</v>
      </c>
      <c r="B26" s="372">
        <f>VLOOKUP(A26,'参加申込書'!$AM$3:$AS$20,3,)</f>
        <v>0</v>
      </c>
      <c r="C26" s="372"/>
      <c r="D26" s="364">
        <f>VLOOKUP(A26,'参加申込書'!$AM$3:$AR$20,5,)</f>
        <v>0</v>
      </c>
      <c r="E26" s="365"/>
      <c r="F26" s="365"/>
      <c r="G26" s="366"/>
      <c r="H26" s="107"/>
      <c r="I26" s="108"/>
      <c r="J26" s="109"/>
      <c r="K26" s="110"/>
      <c r="L26" s="108"/>
      <c r="M26" s="121"/>
      <c r="N26" s="107"/>
      <c r="O26" s="108"/>
      <c r="P26" s="109"/>
      <c r="Q26" s="459"/>
      <c r="R26" s="460"/>
      <c r="S26" s="460"/>
      <c r="T26" s="460"/>
      <c r="U26" s="461"/>
    </row>
    <row r="27" spans="1:21" ht="23.25" customHeight="1">
      <c r="A27" s="106">
        <v>12</v>
      </c>
      <c r="B27" s="372">
        <f>VLOOKUP(A27,'参加申込書'!$AM$3:$AS$20,3,)</f>
        <v>0</v>
      </c>
      <c r="C27" s="372"/>
      <c r="D27" s="364">
        <f>VLOOKUP(A27,'参加申込書'!$AM$3:$AR$20,5,)</f>
        <v>0</v>
      </c>
      <c r="E27" s="365"/>
      <c r="F27" s="365"/>
      <c r="G27" s="366"/>
      <c r="H27" s="107"/>
      <c r="I27" s="108"/>
      <c r="J27" s="109"/>
      <c r="K27" s="110"/>
      <c r="L27" s="108"/>
      <c r="M27" s="121"/>
      <c r="N27" s="107"/>
      <c r="O27" s="108"/>
      <c r="P27" s="109"/>
      <c r="Q27" s="459"/>
      <c r="R27" s="460"/>
      <c r="S27" s="460"/>
      <c r="T27" s="460"/>
      <c r="U27" s="461"/>
    </row>
    <row r="28" spans="1:21" ht="23.25" customHeight="1">
      <c r="A28" s="106">
        <v>13</v>
      </c>
      <c r="B28" s="372">
        <f>VLOOKUP(A28,'参加申込書'!$AM$3:$AS$20,3,)</f>
        <v>0</v>
      </c>
      <c r="C28" s="372"/>
      <c r="D28" s="364">
        <f>VLOOKUP(A28,'参加申込書'!$AM$3:$AR$20,5,)</f>
        <v>0</v>
      </c>
      <c r="E28" s="365"/>
      <c r="F28" s="365"/>
      <c r="G28" s="366"/>
      <c r="H28" s="106"/>
      <c r="I28" s="99"/>
      <c r="J28" s="100"/>
      <c r="K28" s="98"/>
      <c r="L28" s="99"/>
      <c r="M28" s="122"/>
      <c r="N28" s="106"/>
      <c r="O28" s="99"/>
      <c r="P28" s="100"/>
      <c r="Q28" s="459"/>
      <c r="R28" s="460"/>
      <c r="S28" s="460"/>
      <c r="T28" s="460"/>
      <c r="U28" s="461"/>
    </row>
    <row r="29" spans="1:21" ht="23.25" customHeight="1">
      <c r="A29" s="106">
        <v>14</v>
      </c>
      <c r="B29" s="372">
        <f>VLOOKUP(A29,'参加申込書'!$AM$3:$AS$20,3,)</f>
        <v>0</v>
      </c>
      <c r="C29" s="372"/>
      <c r="D29" s="364">
        <f>VLOOKUP(A29,'参加申込書'!$AM$3:$AR$20,5,)</f>
        <v>0</v>
      </c>
      <c r="E29" s="365"/>
      <c r="F29" s="365"/>
      <c r="G29" s="366"/>
      <c r="H29" s="107"/>
      <c r="I29" s="108"/>
      <c r="J29" s="109"/>
      <c r="K29" s="110"/>
      <c r="L29" s="108"/>
      <c r="M29" s="121"/>
      <c r="N29" s="107"/>
      <c r="O29" s="108"/>
      <c r="P29" s="109"/>
      <c r="Q29" s="459"/>
      <c r="R29" s="460"/>
      <c r="S29" s="460"/>
      <c r="T29" s="460"/>
      <c r="U29" s="461"/>
    </row>
    <row r="30" spans="1:21" ht="23.25" customHeight="1">
      <c r="A30" s="106">
        <v>15</v>
      </c>
      <c r="B30" s="372">
        <f>VLOOKUP(A30,'参加申込書'!$AM$3:$AS$20,3,)</f>
        <v>0</v>
      </c>
      <c r="C30" s="372"/>
      <c r="D30" s="364">
        <f>VLOOKUP(A30,'参加申込書'!$AM$3:$AR$20,5,)</f>
        <v>0</v>
      </c>
      <c r="E30" s="365"/>
      <c r="F30" s="365"/>
      <c r="G30" s="366"/>
      <c r="H30" s="107"/>
      <c r="I30" s="108"/>
      <c r="J30" s="109"/>
      <c r="K30" s="110"/>
      <c r="L30" s="108"/>
      <c r="M30" s="121"/>
      <c r="N30" s="107"/>
      <c r="O30" s="108"/>
      <c r="P30" s="109"/>
      <c r="Q30" s="462"/>
      <c r="R30" s="463"/>
      <c r="S30" s="463"/>
      <c r="T30" s="463"/>
      <c r="U30" s="464"/>
    </row>
    <row r="31" spans="1:21" ht="23.25" customHeight="1">
      <c r="A31" s="106">
        <v>16</v>
      </c>
      <c r="B31" s="372">
        <f>VLOOKUP(A31,'参加申込書'!$AM$3:$AS$20,3,)</f>
        <v>0</v>
      </c>
      <c r="C31" s="372"/>
      <c r="D31" s="364">
        <f>VLOOKUP(A31,'参加申込書'!$AM$3:$AR$20,5,)</f>
        <v>0</v>
      </c>
      <c r="E31" s="365"/>
      <c r="F31" s="365"/>
      <c r="G31" s="366"/>
      <c r="H31" s="107"/>
      <c r="I31" s="108"/>
      <c r="J31" s="109"/>
      <c r="K31" s="110"/>
      <c r="L31" s="108"/>
      <c r="M31" s="121"/>
      <c r="N31" s="107"/>
      <c r="O31" s="108"/>
      <c r="P31" s="109"/>
      <c r="Q31" s="375" t="s">
        <v>217</v>
      </c>
      <c r="R31" s="376"/>
      <c r="S31" s="376"/>
      <c r="T31" s="376"/>
      <c r="U31" s="377"/>
    </row>
    <row r="32" spans="1:21" ht="23.25" customHeight="1">
      <c r="A32" s="106">
        <v>17</v>
      </c>
      <c r="B32" s="372">
        <f>VLOOKUP(A32,'参加申込書'!$AM$3:$AS$20,3,)</f>
        <v>0</v>
      </c>
      <c r="C32" s="372"/>
      <c r="D32" s="364">
        <f>VLOOKUP(A32,'参加申込書'!$AM$3:$AR$20,5,)</f>
        <v>0</v>
      </c>
      <c r="E32" s="365"/>
      <c r="F32" s="365"/>
      <c r="G32" s="366"/>
      <c r="H32" s="107"/>
      <c r="I32" s="108"/>
      <c r="J32" s="109"/>
      <c r="K32" s="110"/>
      <c r="L32" s="108"/>
      <c r="M32" s="121"/>
      <c r="N32" s="107"/>
      <c r="O32" s="108"/>
      <c r="P32" s="109"/>
      <c r="Q32" s="378"/>
      <c r="R32" s="379"/>
      <c r="S32" s="379"/>
      <c r="T32" s="379"/>
      <c r="U32" s="380"/>
    </row>
    <row r="33" spans="1:21" ht="23.25" customHeight="1">
      <c r="A33" s="106">
        <v>18</v>
      </c>
      <c r="B33" s="372">
        <f>VLOOKUP(A33,'参加申込書'!$AM$3:$AS$20,3,)</f>
        <v>0</v>
      </c>
      <c r="C33" s="372"/>
      <c r="D33" s="367">
        <f>VLOOKUP(A33,'参加申込書'!$AM$3:$AR$20,5,)</f>
        <v>0</v>
      </c>
      <c r="E33" s="368"/>
      <c r="F33" s="368"/>
      <c r="G33" s="369"/>
      <c r="H33" s="107"/>
      <c r="I33" s="108"/>
      <c r="J33" s="109"/>
      <c r="K33" s="110"/>
      <c r="L33" s="108"/>
      <c r="M33" s="121"/>
      <c r="N33" s="107"/>
      <c r="O33" s="108"/>
      <c r="P33" s="109"/>
      <c r="Q33" s="378"/>
      <c r="R33" s="379"/>
      <c r="S33" s="379"/>
      <c r="T33" s="379"/>
      <c r="U33" s="380"/>
    </row>
    <row r="34" spans="1:21" ht="23.25" customHeight="1">
      <c r="A34" s="370" t="s">
        <v>232</v>
      </c>
      <c r="B34" s="370"/>
      <c r="C34" s="370"/>
      <c r="D34" s="370"/>
      <c r="E34" s="371" t="s">
        <v>230</v>
      </c>
      <c r="F34" s="371"/>
      <c r="G34" s="371"/>
      <c r="H34" s="371"/>
      <c r="I34" s="371"/>
      <c r="J34" s="371"/>
      <c r="K34" s="371" t="s">
        <v>231</v>
      </c>
      <c r="L34" s="371"/>
      <c r="M34" s="371"/>
      <c r="N34" s="371"/>
      <c r="O34" s="371"/>
      <c r="P34" s="371"/>
      <c r="Q34" s="378"/>
      <c r="R34" s="379"/>
      <c r="S34" s="379"/>
      <c r="T34" s="379"/>
      <c r="U34" s="380"/>
    </row>
    <row r="35" spans="1:21" ht="23.25" customHeight="1">
      <c r="A35" s="370"/>
      <c r="B35" s="370"/>
      <c r="C35" s="370"/>
      <c r="D35" s="370"/>
      <c r="E35" s="371" t="s">
        <v>178</v>
      </c>
      <c r="F35" s="371"/>
      <c r="G35" s="371"/>
      <c r="H35" s="371" t="s">
        <v>179</v>
      </c>
      <c r="I35" s="371"/>
      <c r="J35" s="371"/>
      <c r="K35" s="371" t="s">
        <v>178</v>
      </c>
      <c r="L35" s="371"/>
      <c r="M35" s="371"/>
      <c r="N35" s="371" t="s">
        <v>179</v>
      </c>
      <c r="O35" s="371"/>
      <c r="P35" s="371"/>
      <c r="Q35" s="378"/>
      <c r="R35" s="379"/>
      <c r="S35" s="379"/>
      <c r="T35" s="379"/>
      <c r="U35" s="380"/>
    </row>
    <row r="36" spans="1:21" ht="23.25" customHeight="1">
      <c r="A36" s="370" t="s">
        <v>233</v>
      </c>
      <c r="B36" s="370"/>
      <c r="C36" s="370"/>
      <c r="D36" s="370"/>
      <c r="E36" s="371">
        <f>VLOOKUP($A$36,'参加申込書'!$F$18:$AK$20,5)</f>
        <v>0</v>
      </c>
      <c r="F36" s="371"/>
      <c r="G36" s="371"/>
      <c r="H36" s="371">
        <f>VLOOKUP($A$36,'参加申込書'!$F$18:$AK$20,12)</f>
        <v>0</v>
      </c>
      <c r="I36" s="371"/>
      <c r="J36" s="371"/>
      <c r="K36" s="371">
        <f>VLOOKUP($A$36,'参加申込書'!$F$18:$AK$20,19)</f>
        <v>0</v>
      </c>
      <c r="L36" s="371"/>
      <c r="M36" s="371"/>
      <c r="N36" s="371">
        <f>VLOOKUP($A$36,'参加申込書'!$F$18:$AK$20,26)</f>
        <v>0</v>
      </c>
      <c r="O36" s="371"/>
      <c r="P36" s="371"/>
      <c r="Q36" s="378"/>
      <c r="R36" s="379"/>
      <c r="S36" s="379"/>
      <c r="T36" s="379"/>
      <c r="U36" s="380"/>
    </row>
    <row r="37" spans="1:21" ht="23.25" customHeight="1">
      <c r="A37" s="370" t="s">
        <v>234</v>
      </c>
      <c r="B37" s="370"/>
      <c r="C37" s="370"/>
      <c r="D37" s="370"/>
      <c r="E37" s="371">
        <f>VLOOKUP($A$37,'参加申込書'!$F$18:$AK$20,5)</f>
        <v>0</v>
      </c>
      <c r="F37" s="371"/>
      <c r="G37" s="371"/>
      <c r="H37" s="371">
        <f>VLOOKUP($A$37,'参加申込書'!$F$18:$AK$20,12)</f>
        <v>0</v>
      </c>
      <c r="I37" s="371"/>
      <c r="J37" s="371"/>
      <c r="K37" s="371">
        <f>VLOOKUP($A$37,'参加申込書'!$F$18:$AK$20,19)</f>
        <v>0</v>
      </c>
      <c r="L37" s="371"/>
      <c r="M37" s="371"/>
      <c r="N37" s="371">
        <f>VLOOKUP($A$37,'参加申込書'!$F$18:$AK$20,26)</f>
        <v>0</v>
      </c>
      <c r="O37" s="371"/>
      <c r="P37" s="371"/>
      <c r="Q37" s="378"/>
      <c r="R37" s="379"/>
      <c r="S37" s="379"/>
      <c r="T37" s="379"/>
      <c r="U37" s="380"/>
    </row>
    <row r="38" spans="1:21" ht="21" customHeight="1">
      <c r="A38" s="370" t="s">
        <v>297</v>
      </c>
      <c r="B38" s="370"/>
      <c r="C38" s="370"/>
      <c r="D38" s="370"/>
      <c r="E38" s="371">
        <f>VLOOKUP($A$38,'参加申込書'!$F$18:$AK$20,5)</f>
        <v>0</v>
      </c>
      <c r="F38" s="371"/>
      <c r="G38" s="371"/>
      <c r="H38" s="371">
        <f>VLOOKUP($A$38,'参加申込書'!$F$18:$AK$20,12)</f>
        <v>0</v>
      </c>
      <c r="I38" s="371"/>
      <c r="J38" s="371"/>
      <c r="K38" s="371">
        <f>VLOOKUP($A$38,'参加申込書'!$F$18:$AK$20,19)</f>
        <v>0</v>
      </c>
      <c r="L38" s="371"/>
      <c r="M38" s="371"/>
      <c r="N38" s="371">
        <f>VLOOKUP($A$38,'参加申込書'!$F$18:$AK$20,26)</f>
        <v>0</v>
      </c>
      <c r="O38" s="371"/>
      <c r="P38" s="371"/>
      <c r="Q38" s="398"/>
      <c r="R38" s="399"/>
      <c r="S38" s="399"/>
      <c r="T38" s="399"/>
      <c r="U38" s="400"/>
    </row>
    <row r="39" ht="19.5" customHeight="1">
      <c r="A39" s="97" t="s">
        <v>195</v>
      </c>
    </row>
    <row r="40" spans="10:21" ht="23.25" customHeight="1">
      <c r="J40" s="394" t="s">
        <v>228</v>
      </c>
      <c r="K40" s="395"/>
      <c r="L40" s="395"/>
      <c r="M40" s="395"/>
      <c r="N40" s="395"/>
      <c r="O40" s="395"/>
      <c r="P40" s="395"/>
      <c r="Q40" s="395"/>
      <c r="R40" s="112" t="s">
        <v>196</v>
      </c>
      <c r="S40" s="396"/>
      <c r="T40" s="397"/>
      <c r="U40" s="397"/>
    </row>
    <row r="41" ht="15" customHeight="1">
      <c r="B41" s="159" t="s">
        <v>197</v>
      </c>
    </row>
    <row r="42" ht="15" customHeight="1">
      <c r="B42" s="159" t="s">
        <v>198</v>
      </c>
    </row>
    <row r="43" ht="5.25" customHeight="1"/>
    <row r="44" ht="15" customHeight="1"/>
    <row r="45" ht="15" customHeight="1"/>
    <row r="46" spans="2:15" ht="15" customHeight="1">
      <c r="B46" s="97" t="s">
        <v>199</v>
      </c>
      <c r="E46" s="384" t="s">
        <v>178</v>
      </c>
      <c r="F46" s="390"/>
      <c r="G46" s="388" t="s">
        <v>200</v>
      </c>
      <c r="H46" s="389" t="s">
        <v>201</v>
      </c>
      <c r="I46" s="389"/>
      <c r="J46" s="389"/>
      <c r="K46" s="389"/>
      <c r="L46" s="113"/>
      <c r="M46" s="114"/>
      <c r="N46" s="114"/>
      <c r="O46" s="114"/>
    </row>
    <row r="47" spans="5:15" ht="15" customHeight="1">
      <c r="E47" s="386"/>
      <c r="F47" s="387"/>
      <c r="G47" s="388"/>
      <c r="H47" s="389"/>
      <c r="I47" s="389"/>
      <c r="J47" s="389"/>
      <c r="K47" s="389"/>
      <c r="L47" s="113"/>
      <c r="M47" s="114"/>
      <c r="N47" s="114"/>
      <c r="O47" s="114"/>
    </row>
    <row r="48" ht="15" customHeight="1"/>
    <row r="49" spans="5:15" ht="15" customHeight="1">
      <c r="E49" s="384" t="s">
        <v>179</v>
      </c>
      <c r="F49" s="385"/>
      <c r="G49" s="388" t="s">
        <v>200</v>
      </c>
      <c r="H49" s="389" t="s">
        <v>202</v>
      </c>
      <c r="I49" s="389"/>
      <c r="J49" s="389"/>
      <c r="K49" s="389"/>
      <c r="L49" s="113"/>
      <c r="M49" s="114"/>
      <c r="N49" s="114"/>
      <c r="O49" s="114"/>
    </row>
    <row r="50" spans="5:15" ht="15" customHeight="1">
      <c r="E50" s="386"/>
      <c r="F50" s="387"/>
      <c r="G50" s="388"/>
      <c r="H50" s="389"/>
      <c r="I50" s="389"/>
      <c r="J50" s="389"/>
      <c r="K50" s="389"/>
      <c r="L50" s="113"/>
      <c r="M50" s="114"/>
      <c r="N50" s="114"/>
      <c r="O50" s="114"/>
    </row>
    <row r="51" ht="15" customHeight="1"/>
    <row r="52" spans="2:19" ht="15" customHeight="1">
      <c r="B52" s="97" t="s">
        <v>203</v>
      </c>
      <c r="E52" s="384" t="s">
        <v>178</v>
      </c>
      <c r="F52" s="390"/>
      <c r="G52" s="388" t="s">
        <v>200</v>
      </c>
      <c r="H52" s="455" t="s">
        <v>218</v>
      </c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</row>
    <row r="53" spans="5:21" ht="15" customHeight="1">
      <c r="E53" s="386"/>
      <c r="F53" s="387"/>
      <c r="G53" s="388"/>
      <c r="H53" s="389" t="s">
        <v>219</v>
      </c>
      <c r="I53" s="389"/>
      <c r="J53" s="389"/>
      <c r="K53" s="389"/>
      <c r="L53" s="389"/>
      <c r="M53" s="389"/>
      <c r="N53" s="389"/>
      <c r="O53" s="389"/>
      <c r="P53" s="389"/>
      <c r="Q53" s="114"/>
      <c r="R53" s="114"/>
      <c r="S53" s="114"/>
      <c r="T53" s="114"/>
      <c r="U53" s="114"/>
    </row>
    <row r="54" ht="15" customHeight="1"/>
    <row r="55" spans="5:15" ht="15" customHeight="1">
      <c r="E55" s="384" t="s">
        <v>179</v>
      </c>
      <c r="F55" s="385"/>
      <c r="G55" s="388" t="s">
        <v>200</v>
      </c>
      <c r="H55" s="389" t="s">
        <v>202</v>
      </c>
      <c r="I55" s="389"/>
      <c r="J55" s="389"/>
      <c r="K55" s="389"/>
      <c r="L55" s="113"/>
      <c r="M55" s="114"/>
      <c r="N55" s="114"/>
      <c r="O55" s="114"/>
    </row>
    <row r="56" spans="5:15" ht="15" customHeight="1">
      <c r="E56" s="386"/>
      <c r="F56" s="387"/>
      <c r="G56" s="388"/>
      <c r="H56" s="389"/>
      <c r="I56" s="389"/>
      <c r="J56" s="389"/>
      <c r="K56" s="389"/>
      <c r="L56" s="113"/>
      <c r="M56" s="114"/>
      <c r="N56" s="114"/>
      <c r="O56" s="114"/>
    </row>
    <row r="57" spans="5:15" ht="15" customHeight="1">
      <c r="E57" s="123"/>
      <c r="F57" s="123"/>
      <c r="G57" s="123"/>
      <c r="H57" s="114"/>
      <c r="I57" s="114"/>
      <c r="J57" s="114"/>
      <c r="K57" s="114"/>
      <c r="L57" s="114"/>
      <c r="M57" s="114"/>
      <c r="N57" s="114"/>
      <c r="O57" s="114"/>
    </row>
    <row r="58" ht="15" customHeight="1"/>
    <row r="59" spans="2:20" ht="15" customHeight="1">
      <c r="B59" s="97" t="s">
        <v>205</v>
      </c>
      <c r="E59" s="384" t="s">
        <v>178</v>
      </c>
      <c r="F59" s="390"/>
      <c r="G59" s="388" t="s">
        <v>200</v>
      </c>
      <c r="H59" s="455" t="s">
        <v>220</v>
      </c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115"/>
      <c r="T59" s="115"/>
    </row>
    <row r="60" spans="5:20" ht="15" customHeight="1">
      <c r="E60" s="386"/>
      <c r="F60" s="387"/>
      <c r="G60" s="388"/>
      <c r="H60" s="455" t="s">
        <v>219</v>
      </c>
      <c r="I60" s="455"/>
      <c r="J60" s="455"/>
      <c r="K60" s="455"/>
      <c r="L60" s="455"/>
      <c r="M60" s="455"/>
      <c r="N60" s="455"/>
      <c r="O60" s="455"/>
      <c r="P60" s="455"/>
      <c r="Q60" s="115"/>
      <c r="R60" s="115"/>
      <c r="S60" s="115"/>
      <c r="T60" s="115"/>
    </row>
    <row r="61" ht="15" customHeight="1"/>
    <row r="62" spans="5:15" ht="15" customHeight="1">
      <c r="E62" s="384" t="s">
        <v>179</v>
      </c>
      <c r="F62" s="385"/>
      <c r="G62" s="388" t="s">
        <v>200</v>
      </c>
      <c r="H62" s="389" t="s">
        <v>202</v>
      </c>
      <c r="I62" s="389"/>
      <c r="J62" s="389"/>
      <c r="K62" s="389"/>
      <c r="L62" s="113"/>
      <c r="M62" s="114"/>
      <c r="N62" s="114"/>
      <c r="O62" s="114"/>
    </row>
    <row r="63" spans="5:15" ht="15" customHeight="1">
      <c r="E63" s="386"/>
      <c r="F63" s="387"/>
      <c r="G63" s="388"/>
      <c r="H63" s="389"/>
      <c r="I63" s="389"/>
      <c r="J63" s="389"/>
      <c r="K63" s="389"/>
      <c r="L63" s="113"/>
      <c r="M63" s="114"/>
      <c r="N63" s="114"/>
      <c r="O63" s="114"/>
    </row>
    <row r="64" spans="5:15" ht="15" customHeight="1">
      <c r="E64" s="123"/>
      <c r="F64" s="123"/>
      <c r="G64" s="123"/>
      <c r="H64" s="114"/>
      <c r="I64" s="114"/>
      <c r="J64" s="114"/>
      <c r="K64" s="114"/>
      <c r="L64" s="114"/>
      <c r="M64" s="114"/>
      <c r="N64" s="114"/>
      <c r="O64" s="114"/>
    </row>
    <row r="65" ht="15" customHeight="1"/>
    <row r="66" spans="2:15" ht="15" customHeight="1">
      <c r="B66" s="97" t="s">
        <v>221</v>
      </c>
      <c r="E66" s="384" t="s">
        <v>178</v>
      </c>
      <c r="F66" s="390"/>
      <c r="G66" s="116"/>
      <c r="H66" s="115"/>
      <c r="I66" s="115"/>
      <c r="J66" s="115"/>
      <c r="K66" s="115"/>
      <c r="L66" s="115"/>
      <c r="M66" s="115"/>
      <c r="N66" s="115"/>
      <c r="O66" s="115"/>
    </row>
    <row r="67" spans="5:15" ht="15" customHeight="1">
      <c r="E67" s="386"/>
      <c r="F67" s="387"/>
      <c r="G67" s="117"/>
      <c r="H67" s="115"/>
      <c r="I67" s="115"/>
      <c r="J67" s="115"/>
      <c r="K67" s="115"/>
      <c r="L67" s="115"/>
      <c r="M67" s="115"/>
      <c r="N67" s="115"/>
      <c r="O67" s="115"/>
    </row>
    <row r="68" spans="7:16" ht="15" customHeight="1">
      <c r="G68" s="118"/>
      <c r="H68" s="391" t="s">
        <v>206</v>
      </c>
      <c r="I68" s="392"/>
      <c r="J68" s="392"/>
      <c r="K68" s="392"/>
      <c r="L68" s="392"/>
      <c r="M68" s="392"/>
      <c r="N68" s="392"/>
      <c r="O68" s="119"/>
      <c r="P68" s="114"/>
    </row>
    <row r="69" spans="5:15" ht="15" customHeight="1">
      <c r="E69" s="384" t="s">
        <v>179</v>
      </c>
      <c r="F69" s="385"/>
      <c r="G69" s="120"/>
      <c r="H69" s="114"/>
      <c r="I69" s="114"/>
      <c r="J69" s="114"/>
      <c r="K69" s="114"/>
      <c r="L69" s="114"/>
      <c r="M69" s="114"/>
      <c r="N69" s="114"/>
      <c r="O69" s="114"/>
    </row>
    <row r="70" spans="5:15" ht="15" customHeight="1">
      <c r="E70" s="386"/>
      <c r="F70" s="387"/>
      <c r="G70" s="116"/>
      <c r="H70" s="114"/>
      <c r="I70" s="114"/>
      <c r="J70" s="114"/>
      <c r="K70" s="114"/>
      <c r="L70" s="114"/>
      <c r="M70" s="114"/>
      <c r="N70" s="114"/>
      <c r="O70" s="114"/>
    </row>
    <row r="71" ht="15" customHeight="1"/>
  </sheetData>
  <sheetProtection/>
  <mergeCells count="109">
    <mergeCell ref="A4:U4"/>
    <mergeCell ref="A5:U5"/>
    <mergeCell ref="A6:C6"/>
    <mergeCell ref="D6:M6"/>
    <mergeCell ref="N6:P6"/>
    <mergeCell ref="Q6:U6"/>
    <mergeCell ref="A7:P7"/>
    <mergeCell ref="Q7:U9"/>
    <mergeCell ref="H8:J9"/>
    <mergeCell ref="K8:M9"/>
    <mergeCell ref="N8:P9"/>
    <mergeCell ref="A8:G9"/>
    <mergeCell ref="Q10:U16"/>
    <mergeCell ref="H12:J14"/>
    <mergeCell ref="K12:M14"/>
    <mergeCell ref="A10:G11"/>
    <mergeCell ref="A12:G14"/>
    <mergeCell ref="D16:G16"/>
    <mergeCell ref="B15:C15"/>
    <mergeCell ref="D15:G15"/>
    <mergeCell ref="B16:C16"/>
    <mergeCell ref="K36:M36"/>
    <mergeCell ref="N36:P36"/>
    <mergeCell ref="H10:J11"/>
    <mergeCell ref="K10:M11"/>
    <mergeCell ref="N10:P11"/>
    <mergeCell ref="B20:C20"/>
    <mergeCell ref="B21:C21"/>
    <mergeCell ref="D17:G17"/>
    <mergeCell ref="B22:C22"/>
    <mergeCell ref="N12:P14"/>
    <mergeCell ref="B17:C17"/>
    <mergeCell ref="B23:C23"/>
    <mergeCell ref="B24:C24"/>
    <mergeCell ref="Q24:U30"/>
    <mergeCell ref="B25:C25"/>
    <mergeCell ref="B26:C26"/>
    <mergeCell ref="D25:G25"/>
    <mergeCell ref="D26:G26"/>
    <mergeCell ref="D27:G27"/>
    <mergeCell ref="D24:G24"/>
    <mergeCell ref="K35:M35"/>
    <mergeCell ref="N35:P35"/>
    <mergeCell ref="Q17:U23"/>
    <mergeCell ref="B18:C18"/>
    <mergeCell ref="B19:C19"/>
    <mergeCell ref="Q31:U38"/>
    <mergeCell ref="B32:C32"/>
    <mergeCell ref="B33:C33"/>
    <mergeCell ref="A34:D35"/>
    <mergeCell ref="E34:J34"/>
    <mergeCell ref="K34:P34"/>
    <mergeCell ref="E35:G35"/>
    <mergeCell ref="H35:J35"/>
    <mergeCell ref="B31:C31"/>
    <mergeCell ref="H36:J36"/>
    <mergeCell ref="J40:Q40"/>
    <mergeCell ref="A36:D36"/>
    <mergeCell ref="E36:G36"/>
    <mergeCell ref="N37:P37"/>
    <mergeCell ref="A38:D38"/>
    <mergeCell ref="S40:U40"/>
    <mergeCell ref="E46:F47"/>
    <mergeCell ref="G46:G47"/>
    <mergeCell ref="H46:K47"/>
    <mergeCell ref="E49:F50"/>
    <mergeCell ref="G49:G50"/>
    <mergeCell ref="H49:K50"/>
    <mergeCell ref="E52:F53"/>
    <mergeCell ref="G52:G53"/>
    <mergeCell ref="H52:S52"/>
    <mergeCell ref="H53:P53"/>
    <mergeCell ref="E55:F56"/>
    <mergeCell ref="G55:G56"/>
    <mergeCell ref="H55:K56"/>
    <mergeCell ref="E66:F67"/>
    <mergeCell ref="H68:N68"/>
    <mergeCell ref="E69:F70"/>
    <mergeCell ref="E59:F60"/>
    <mergeCell ref="G59:G60"/>
    <mergeCell ref="H59:R59"/>
    <mergeCell ref="H60:P60"/>
    <mergeCell ref="E62:F63"/>
    <mergeCell ref="G62:G63"/>
    <mergeCell ref="H62:K63"/>
    <mergeCell ref="B27:C27"/>
    <mergeCell ref="B28:C28"/>
    <mergeCell ref="B29:C29"/>
    <mergeCell ref="B30:C30"/>
    <mergeCell ref="H37:J37"/>
    <mergeCell ref="K37:M37"/>
    <mergeCell ref="D28:G28"/>
    <mergeCell ref="D29:G29"/>
    <mergeCell ref="D30:G30"/>
    <mergeCell ref="D31:G31"/>
    <mergeCell ref="E38:G38"/>
    <mergeCell ref="H38:J38"/>
    <mergeCell ref="K38:M38"/>
    <mergeCell ref="N38:P38"/>
    <mergeCell ref="A37:D37"/>
    <mergeCell ref="E37:G37"/>
    <mergeCell ref="D32:G32"/>
    <mergeCell ref="D33:G33"/>
    <mergeCell ref="D18:G18"/>
    <mergeCell ref="D19:G19"/>
    <mergeCell ref="D20:G20"/>
    <mergeCell ref="D21:G21"/>
    <mergeCell ref="D22:G22"/>
    <mergeCell ref="D23:G23"/>
  </mergeCells>
  <printOptions horizontalCentered="1" verticalCentered="1"/>
  <pageMargins left="0.3937007874015748" right="0.3937007874015748" top="0.3937007874015748" bottom="0.1968503937007874" header="0.31496062992125984" footer="0.5118110236220472"/>
  <pageSetup horizontalDpi="600" verticalDpi="600" orientation="portrait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事務所201606-1</cp:lastModifiedBy>
  <cp:lastPrinted>2018-05-18T09:00:17Z</cp:lastPrinted>
  <dcterms:created xsi:type="dcterms:W3CDTF">2002-10-09T06:04:35Z</dcterms:created>
  <dcterms:modified xsi:type="dcterms:W3CDTF">2019-08-22T01:38:51Z</dcterms:modified>
  <cp:category/>
  <cp:version/>
  <cp:contentType/>
  <cp:contentStatus/>
</cp:coreProperties>
</file>